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 Log" sheetId="1" state="visible" r:id="rId1"/>
    <sheet name="Monthly P&amp;L" sheetId="2" state="visible" r:id="rId2"/>
    <sheet name="Quick Sta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family val="2"/>
      <color theme="1"/>
      <sz val="11"/>
      <scheme val="minor"/>
    </font>
    <font>
      <name val="Calibri"/>
      <b val="1"/>
      <color rgb="001A2332"/>
      <sz val="16"/>
    </font>
    <font>
      <name val="Calibri"/>
      <color rgb="00666666"/>
      <sz val="11"/>
    </font>
    <font>
      <name val="Calibri"/>
      <b val="1"/>
      <color rgb="00FFFFFF"/>
      <sz val="11"/>
    </font>
    <font>
      <name val="Calibri"/>
      <b val="1"/>
      <color rgb="001A2332"/>
      <sz val="11"/>
    </font>
    <font>
      <color rgb="00888888"/>
      <sz val="10"/>
    </font>
    <font>
      <b val="1"/>
      <sz val="12"/>
    </font>
    <font>
      <sz val="11"/>
    </font>
    <font>
      <b val="1"/>
      <color rgb="001A2332"/>
      <sz val="12"/>
    </font>
    <font>
      <b val="1"/>
      <color rgb="001a2332"/>
      <sz val="14"/>
    </font>
    <font>
      <i val="1"/>
      <color rgb="00666666"/>
      <sz val="10"/>
    </font>
    <font>
      <b val="1"/>
      <color rgb="00d4a853"/>
      <sz val="12"/>
    </font>
    <font>
      <color rgb="00333333"/>
      <sz val="10"/>
    </font>
    <font>
      <color rgb="002563eb"/>
      <sz val="10"/>
      <u val="single"/>
    </font>
    <font>
      <b val="1"/>
      <color rgb="00d4a853"/>
      <sz val="11"/>
    </font>
    <font>
      <sz val="10"/>
    </font>
  </fonts>
  <fills count="4">
    <fill>
      <patternFill/>
    </fill>
    <fill>
      <patternFill patternType="gray125"/>
    </fill>
    <fill>
      <patternFill patternType="solid">
        <fgColor rgb="001A2332"/>
        <bgColor rgb="001A2332"/>
      </patternFill>
    </fill>
    <fill>
      <patternFill patternType="solid">
        <fgColor rgb="00FAF6ED"/>
        <bgColor rgb="00FAF6ED"/>
      </patternFill>
    </fill>
  </fills>
  <borders count="2">
    <border>
      <left/>
      <right/>
      <top/>
      <bottom/>
      <diagonal/>
    </border>
    <border>
      <left style="thin">
        <color rgb="00D0CCC2"/>
      </left>
      <right style="thin">
        <color rgb="00D0CCC2"/>
      </right>
      <top style="thin">
        <color rgb="00D0CCC2"/>
      </top>
      <bottom style="thin">
        <color rgb="00D0CCC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0" pivotButton="0" quotePrefix="0" xfId="0"/>
    <xf numFmtId="164" fontId="0" fillId="0" borderId="1" pivotButton="0" quotePrefix="0" xfId="0"/>
    <xf numFmtId="0" fontId="4" fillId="3" borderId="1" pivotButton="0" quotePrefix="0" xfId="0"/>
    <xf numFmtId="4" fontId="4" fillId="3" borderId="1" pivotButton="0" quotePrefix="0" xfId="0"/>
    <xf numFmtId="164" fontId="4" fillId="3" borderId="1" pivotButton="0" quotePrefix="0" xfId="0"/>
    <xf numFmtId="0" fontId="4" fillId="0" borderId="1" pivotButton="0" quotePrefix="0" xfId="0"/>
    <xf numFmtId="0" fontId="5" fillId="0" borderId="1" pivotButton="0" quotePrefix="0" xfId="0"/>
    <xf numFmtId="2" fontId="6" fillId="3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dxfs count="1">
    <dxf>
      <font>
        <b val="1"/>
        <color rgb="00C0392B"/>
      </font>
      <fill>
        <patternFill patternType="solid">
          <fgColor rgb="00FDECEA"/>
          <b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Net Profit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P&amp;L'!F4</f>
            </strRef>
          </tx>
          <spPr>
            <a:ln>
              <a:prstDash val="solid"/>
            </a:ln>
          </spPr>
          <cat>
            <numRef>
              <f>'Monthly P&amp;L'!$A$5:$A$16</f>
            </numRef>
          </cat>
          <val>
            <numRef>
              <f>'Monthly P&amp;L'!$F$5:$F$16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3</row>
      <rowOff>0</rowOff>
    </from>
    <ext cx="648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2" customWidth="1" min="4" max="4"/>
    <col width="6" customWidth="1" min="5" max="5"/>
    <col width="10" customWidth="1" min="6" max="6"/>
    <col width="10" customWidth="1" min="7" max="7"/>
    <col width="10" customWidth="1" min="8" max="8"/>
    <col width="10" customWidth="1" min="9" max="9"/>
    <col width="11" customWidth="1" min="10" max="10"/>
    <col width="9" customWidth="1" min="11" max="11"/>
    <col width="10" customWidth="1" min="12" max="12"/>
    <col width="10" customWidth="1" min="13" max="13"/>
    <col width="10" customWidth="1" min="14" max="14"/>
    <col width="11" customWidth="1" min="15" max="15"/>
    <col width="11" customWidth="1" min="16" max="16"/>
    <col width="11" customWidth="1" min="17" max="17"/>
    <col width="11" customWidth="1" min="18" max="18"/>
    <col width="10" customWidth="1" min="19" max="19"/>
  </cols>
  <sheetData>
    <row r="1">
      <c r="A1" s="1" t="inlineStr">
        <is>
          <t>Order Log — Enter your orders row by row</t>
        </is>
      </c>
    </row>
    <row r="2">
      <c r="A2" s="2" t="inlineStr">
        <is>
          <t>Fill in the yellow columns. Calculated columns (gray) update automatically. Add as many rows as you need.</t>
        </is>
      </c>
    </row>
    <row r="4">
      <c r="A4" s="3" t="inlineStr">
        <is>
          <t>Order Date</t>
        </is>
      </c>
      <c r="B4" s="3" t="inlineStr">
        <is>
          <t>Order ID</t>
        </is>
      </c>
      <c r="C4" s="3" t="inlineStr">
        <is>
          <t>SKU</t>
        </is>
      </c>
      <c r="D4" s="3" t="inlineStr">
        <is>
          <t>Product Name</t>
        </is>
      </c>
      <c r="E4" s="3" t="inlineStr">
        <is>
          <t>Qty</t>
        </is>
      </c>
      <c r="F4" s="3" t="inlineStr">
        <is>
          <t>Revenue</t>
        </is>
      </c>
      <c r="G4" s="3" t="inlineStr">
        <is>
          <t>Discount</t>
        </is>
      </c>
      <c r="H4" s="3" t="inlineStr">
        <is>
          <t>Refund</t>
        </is>
      </c>
      <c r="I4" s="3" t="inlineStr">
        <is>
          <t>Unit COGS</t>
        </is>
      </c>
      <c r="J4" s="3" t="inlineStr">
        <is>
          <t>Shipping Cost</t>
        </is>
      </c>
      <c r="K4" s="3" t="inlineStr">
        <is>
          <t>3PL Fee</t>
        </is>
      </c>
      <c r="L4" s="3" t="inlineStr">
        <is>
          <t>Payment Fee</t>
        </is>
      </c>
      <c r="M4" s="3" t="inlineStr">
        <is>
          <t>Ad Spend</t>
        </is>
      </c>
      <c r="N4" s="3" t="inlineStr">
        <is>
          <t>Other Fees</t>
        </is>
      </c>
      <c r="O4" s="3" t="inlineStr">
        <is>
          <t>Net Revenue</t>
        </is>
      </c>
      <c r="P4" s="3" t="inlineStr">
        <is>
          <t>Total Cost</t>
        </is>
      </c>
      <c r="Q4" s="3" t="inlineStr">
        <is>
          <t>Gross Profit</t>
        </is>
      </c>
      <c r="R4" s="3" t="inlineStr">
        <is>
          <t>Net Profit</t>
        </is>
      </c>
      <c r="S4" s="3" t="inlineStr">
        <is>
          <t>Net Margin</t>
        </is>
      </c>
    </row>
    <row r="5">
      <c r="A5" s="4" t="inlineStr">
        <is>
          <t>2026-01-05</t>
        </is>
      </c>
      <c r="B5" s="4" t="inlineStr">
        <is>
          <t>ORD-1001</t>
        </is>
      </c>
      <c r="C5" s="4" t="inlineStr">
        <is>
          <t>BEAUT-001</t>
        </is>
      </c>
      <c r="D5" s="4" t="inlineStr">
        <is>
          <t>Vitamin C Serum 30ml</t>
        </is>
      </c>
      <c r="E5" s="4" t="n">
        <v>2</v>
      </c>
      <c r="F5" s="5" t="n">
        <v>79.98</v>
      </c>
      <c r="G5" s="5" t="n">
        <v>0</v>
      </c>
      <c r="H5" s="5" t="n">
        <v>0</v>
      </c>
      <c r="I5" s="5" t="n">
        <v>12.5</v>
      </c>
      <c r="J5" s="5" t="n">
        <v>4.2</v>
      </c>
      <c r="K5" s="5" t="n">
        <v>3.5</v>
      </c>
      <c r="L5" s="5" t="n">
        <v>2.4</v>
      </c>
      <c r="M5" s="5" t="n">
        <v>15</v>
      </c>
      <c r="N5" s="5" t="n">
        <v>1</v>
      </c>
      <c r="O5">
        <f>IF(F5="",0,F5-G5-H5)</f>
        <v/>
      </c>
      <c r="P5">
        <f>IF(F5="",0,(I5*E5)+J5+K5+L5+M5+N5)</f>
        <v/>
      </c>
      <c r="Q5">
        <f>IF(F5="",0,F5-(I5*E5)-J5)</f>
        <v/>
      </c>
      <c r="R5">
        <f>IF(F5="",0,O5-P5)</f>
        <v/>
      </c>
      <c r="S5" s="6">
        <f>IF(OR(F5="",O5=0),"",R5/O5)</f>
        <v/>
      </c>
    </row>
    <row r="6">
      <c r="A6" s="4" t="inlineStr">
        <is>
          <t>2026-01-06</t>
        </is>
      </c>
      <c r="B6" s="4" t="inlineStr">
        <is>
          <t>ORD-1002</t>
        </is>
      </c>
      <c r="C6" s="4" t="inlineStr">
        <is>
          <t>APPA-001</t>
        </is>
      </c>
      <c r="D6" s="4" t="inlineStr">
        <is>
          <t>Cotton T-Shirt Navy</t>
        </is>
      </c>
      <c r="E6" s="4" t="n">
        <v>1</v>
      </c>
      <c r="F6" s="5" t="n">
        <v>29.99</v>
      </c>
      <c r="G6" s="5" t="n">
        <v>5</v>
      </c>
      <c r="H6" s="5" t="n">
        <v>0</v>
      </c>
      <c r="I6" s="5" t="n">
        <v>6</v>
      </c>
      <c r="J6" s="5" t="n">
        <v>3.8</v>
      </c>
      <c r="K6" s="5" t="n">
        <v>3.5</v>
      </c>
      <c r="L6" s="5" t="n">
        <v>1.3</v>
      </c>
      <c r="M6" s="5" t="n">
        <v>8</v>
      </c>
      <c r="N6" s="5" t="n">
        <v>0.5</v>
      </c>
      <c r="O6">
        <f>IF(F6="",0,F6-G6-H6)</f>
        <v/>
      </c>
      <c r="P6">
        <f>IF(F6="",0,(I6*E6)+J6+K6+L6+M6+N6)</f>
        <v/>
      </c>
      <c r="Q6">
        <f>IF(F6="",0,F6-(I6*E6)-J6)</f>
        <v/>
      </c>
      <c r="R6">
        <f>IF(F6="",0,O6-P6)</f>
        <v/>
      </c>
      <c r="S6" s="6">
        <f>IF(OR(F6="",O6=0),"",R6/O6)</f>
        <v/>
      </c>
    </row>
    <row r="7">
      <c r="A7" s="4" t="inlineStr">
        <is>
          <t>2026-01-07</t>
        </is>
      </c>
      <c r="B7" s="4" t="inlineStr">
        <is>
          <t>ORD-1003</t>
        </is>
      </c>
      <c r="C7" s="4" t="inlineStr">
        <is>
          <t>BEAUT-001</t>
        </is>
      </c>
      <c r="D7" s="4" t="inlineStr">
        <is>
          <t>Vitamin C Serum 30ml</t>
        </is>
      </c>
      <c r="E7" s="4" t="n">
        <v>1</v>
      </c>
      <c r="F7" s="5" t="n">
        <v>39.99</v>
      </c>
      <c r="G7" s="5" t="n">
        <v>0</v>
      </c>
      <c r="H7" s="5" t="n">
        <v>0</v>
      </c>
      <c r="I7" s="5" t="n">
        <v>12.5</v>
      </c>
      <c r="J7" s="5" t="n">
        <v>4.2</v>
      </c>
      <c r="K7" s="5" t="n">
        <v>3.5</v>
      </c>
      <c r="L7" s="5" t="n">
        <v>1.2</v>
      </c>
      <c r="M7" s="5" t="n">
        <v>10</v>
      </c>
      <c r="N7" s="5" t="n">
        <v>0.5</v>
      </c>
      <c r="O7">
        <f>IF(F7="",0,F7-G7-H7)</f>
        <v/>
      </c>
      <c r="P7">
        <f>IF(F7="",0,(I7*E7)+J7+K7+L7+M7+N7)</f>
        <v/>
      </c>
      <c r="Q7">
        <f>IF(F7="",0,F7-(I7*E7)-J7)</f>
        <v/>
      </c>
      <c r="R7">
        <f>IF(F7="",0,O7-P7)</f>
        <v/>
      </c>
      <c r="S7" s="6">
        <f>IF(OR(F7="",O7=0),"",R7/O7)</f>
        <v/>
      </c>
    </row>
    <row r="8">
      <c r="A8" s="4" t="n"/>
      <c r="B8" s="4" t="n"/>
      <c r="C8" s="4" t="n"/>
      <c r="D8" s="4" t="n"/>
      <c r="E8" s="4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4">
        <f>IF(F8="",0,F8-G8-H8)</f>
        <v/>
      </c>
      <c r="P8" s="4">
        <f>IF(F8="",0,(I8*E8)+J8+K8+L8+M8+N8)</f>
        <v/>
      </c>
      <c r="Q8" s="4">
        <f>IF(F8="",0,F8-(I8*E8)-J8)</f>
        <v/>
      </c>
      <c r="R8" s="4">
        <f>IF(F8="",0,O8-P8)</f>
        <v/>
      </c>
      <c r="S8" s="7">
        <f>IF(OR(F8="",O8=0),"",R8/O8)</f>
        <v/>
      </c>
    </row>
    <row r="9">
      <c r="A9" s="4" t="n"/>
      <c r="B9" s="4" t="n"/>
      <c r="C9" s="4" t="n"/>
      <c r="D9" s="4" t="n"/>
      <c r="E9" s="4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4">
        <f>IF(F9="",0,F9-G9-H9)</f>
        <v/>
      </c>
      <c r="P9" s="4">
        <f>IF(F9="",0,(I9*E9)+J9+K9+L9+M9+N9)</f>
        <v/>
      </c>
      <c r="Q9" s="4">
        <f>IF(F9="",0,F9-(I9*E9)-J9)</f>
        <v/>
      </c>
      <c r="R9" s="4">
        <f>IF(F9="",0,O9-P9)</f>
        <v/>
      </c>
      <c r="S9" s="7">
        <f>IF(OR(F9="",O9=0),"",R9/O9)</f>
        <v/>
      </c>
    </row>
    <row r="10">
      <c r="A10" s="4" t="n"/>
      <c r="B10" s="4" t="n"/>
      <c r="C10" s="4" t="n"/>
      <c r="D10" s="4" t="n"/>
      <c r="E10" s="4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4">
        <f>IF(F10="",0,F10-G10-H10)</f>
        <v/>
      </c>
      <c r="P10" s="4">
        <f>IF(F10="",0,(I10*E10)+J10+K10+L10+M10+N10)</f>
        <v/>
      </c>
      <c r="Q10" s="4">
        <f>IF(F10="",0,F10-(I10*E10)-J10)</f>
        <v/>
      </c>
      <c r="R10" s="4">
        <f>IF(F10="",0,O10-P10)</f>
        <v/>
      </c>
      <c r="S10" s="7">
        <f>IF(OR(F10="",O10=0),"",R10/O10)</f>
        <v/>
      </c>
    </row>
    <row r="11">
      <c r="A11" s="4" t="n"/>
      <c r="B11" s="4" t="n"/>
      <c r="C11" s="4" t="n"/>
      <c r="D11" s="4" t="n"/>
      <c r="E11" s="4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4">
        <f>IF(F11="",0,F11-G11-H11)</f>
        <v/>
      </c>
      <c r="P11" s="4">
        <f>IF(F11="",0,(I11*E11)+J11+K11+L11+M11+N11)</f>
        <v/>
      </c>
      <c r="Q11" s="4">
        <f>IF(F11="",0,F11-(I11*E11)-J11)</f>
        <v/>
      </c>
      <c r="R11" s="4">
        <f>IF(F11="",0,O11-P11)</f>
        <v/>
      </c>
      <c r="S11" s="7">
        <f>IF(OR(F11="",O11=0),"",R11/O11)</f>
        <v/>
      </c>
    </row>
    <row r="12">
      <c r="A12" s="4" t="n"/>
      <c r="B12" s="4" t="n"/>
      <c r="C12" s="4" t="n"/>
      <c r="D12" s="4" t="n"/>
      <c r="E12" s="4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4">
        <f>IF(F12="",0,F12-G12-H12)</f>
        <v/>
      </c>
      <c r="P12" s="4">
        <f>IF(F12="",0,(I12*E12)+J12+K12+L12+M12+N12)</f>
        <v/>
      </c>
      <c r="Q12" s="4">
        <f>IF(F12="",0,F12-(I12*E12)-J12)</f>
        <v/>
      </c>
      <c r="R12" s="4">
        <f>IF(F12="",0,O12-P12)</f>
        <v/>
      </c>
      <c r="S12" s="7">
        <f>IF(OR(F12="",O12=0),"",R12/O12)</f>
        <v/>
      </c>
    </row>
    <row r="13">
      <c r="A13" s="4" t="n"/>
      <c r="B13" s="4" t="n"/>
      <c r="C13" s="4" t="n"/>
      <c r="D13" s="4" t="n"/>
      <c r="E13" s="4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4">
        <f>IF(F13="",0,F13-G13-H13)</f>
        <v/>
      </c>
      <c r="P13" s="4">
        <f>IF(F13="",0,(I13*E13)+J13+K13+L13+M13+N13)</f>
        <v/>
      </c>
      <c r="Q13" s="4">
        <f>IF(F13="",0,F13-(I13*E13)-J13)</f>
        <v/>
      </c>
      <c r="R13" s="4">
        <f>IF(F13="",0,O13-P13)</f>
        <v/>
      </c>
      <c r="S13" s="7">
        <f>IF(OR(F13="",O13=0),"",R13/O13)</f>
        <v/>
      </c>
    </row>
    <row r="14">
      <c r="A14" s="4" t="n"/>
      <c r="B14" s="4" t="n"/>
      <c r="C14" s="4" t="n"/>
      <c r="D14" s="4" t="n"/>
      <c r="E14" s="4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4">
        <f>IF(F14="",0,F14-G14-H14)</f>
        <v/>
      </c>
      <c r="P14" s="4">
        <f>IF(F14="",0,(I14*E14)+J14+K14+L14+M14+N14)</f>
        <v/>
      </c>
      <c r="Q14" s="4">
        <f>IF(F14="",0,F14-(I14*E14)-J14)</f>
        <v/>
      </c>
      <c r="R14" s="4">
        <f>IF(F14="",0,O14-P14)</f>
        <v/>
      </c>
      <c r="S14" s="7">
        <f>IF(OR(F14="",O14=0),"",R14/O14)</f>
        <v/>
      </c>
    </row>
    <row r="15">
      <c r="A15" s="4" t="n"/>
      <c r="B15" s="4" t="n"/>
      <c r="C15" s="4" t="n"/>
      <c r="D15" s="4" t="n"/>
      <c r="E15" s="4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4">
        <f>IF(F15="",0,F15-G15-H15)</f>
        <v/>
      </c>
      <c r="P15" s="4">
        <f>IF(F15="",0,(I15*E15)+J15+K15+L15+M15+N15)</f>
        <v/>
      </c>
      <c r="Q15" s="4">
        <f>IF(F15="",0,F15-(I15*E15)-J15)</f>
        <v/>
      </c>
      <c r="R15" s="4">
        <f>IF(F15="",0,O15-P15)</f>
        <v/>
      </c>
      <c r="S15" s="7">
        <f>IF(OR(F15="",O15=0),"",R15/O15)</f>
        <v/>
      </c>
    </row>
    <row r="16">
      <c r="A16" s="4" t="n"/>
      <c r="B16" s="4" t="n"/>
      <c r="C16" s="4" t="n"/>
      <c r="D16" s="4" t="n"/>
      <c r="E16" s="4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4">
        <f>IF(F16="",0,F16-G16-H16)</f>
        <v/>
      </c>
      <c r="P16" s="4">
        <f>IF(F16="",0,(I16*E16)+J16+K16+L16+M16+N16)</f>
        <v/>
      </c>
      <c r="Q16" s="4">
        <f>IF(F16="",0,F16-(I16*E16)-J16)</f>
        <v/>
      </c>
      <c r="R16" s="4">
        <f>IF(F16="",0,O16-P16)</f>
        <v/>
      </c>
      <c r="S16" s="7">
        <f>IF(OR(F16="",O16=0),"",R16/O16)</f>
        <v/>
      </c>
    </row>
    <row r="17">
      <c r="A17" s="4" t="n"/>
      <c r="B17" s="4" t="n"/>
      <c r="C17" s="4" t="n"/>
      <c r="D17" s="4" t="n"/>
      <c r="E17" s="4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4">
        <f>IF(F17="",0,F17-G17-H17)</f>
        <v/>
      </c>
      <c r="P17" s="4">
        <f>IF(F17="",0,(I17*E17)+J17+K17+L17+M17+N17)</f>
        <v/>
      </c>
      <c r="Q17" s="4">
        <f>IF(F17="",0,F17-(I17*E17)-J17)</f>
        <v/>
      </c>
      <c r="R17" s="4">
        <f>IF(F17="",0,O17-P17)</f>
        <v/>
      </c>
      <c r="S17" s="7">
        <f>IF(OR(F17="",O17=0),"",R17/O17)</f>
        <v/>
      </c>
    </row>
    <row r="18">
      <c r="A18" s="4" t="n"/>
      <c r="B18" s="4" t="n"/>
      <c r="C18" s="4" t="n"/>
      <c r="D18" s="4" t="n"/>
      <c r="E18" s="4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4">
        <f>IF(F18="",0,F18-G18-H18)</f>
        <v/>
      </c>
      <c r="P18" s="4">
        <f>IF(F18="",0,(I18*E18)+J18+K18+L18+M18+N18)</f>
        <v/>
      </c>
      <c r="Q18" s="4">
        <f>IF(F18="",0,F18-(I18*E18)-J18)</f>
        <v/>
      </c>
      <c r="R18" s="4">
        <f>IF(F18="",0,O18-P18)</f>
        <v/>
      </c>
      <c r="S18" s="7">
        <f>IF(OR(F18="",O18=0),"",R18/O18)</f>
        <v/>
      </c>
    </row>
    <row r="19">
      <c r="A19" s="4" t="n"/>
      <c r="B19" s="4" t="n"/>
      <c r="C19" s="4" t="n"/>
      <c r="D19" s="4" t="n"/>
      <c r="E19" s="4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4">
        <f>IF(F19="",0,F19-G19-H19)</f>
        <v/>
      </c>
      <c r="P19" s="4">
        <f>IF(F19="",0,(I19*E19)+J19+K19+L19+M19+N19)</f>
        <v/>
      </c>
      <c r="Q19" s="4">
        <f>IF(F19="",0,F19-(I19*E19)-J19)</f>
        <v/>
      </c>
      <c r="R19" s="4">
        <f>IF(F19="",0,O19-P19)</f>
        <v/>
      </c>
      <c r="S19" s="7">
        <f>IF(OR(F19="",O19=0),"",R19/O19)</f>
        <v/>
      </c>
    </row>
    <row r="20">
      <c r="A20" s="4" t="n"/>
      <c r="B20" s="4" t="n"/>
      <c r="C20" s="4" t="n"/>
      <c r="D20" s="4" t="n"/>
      <c r="E20" s="4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4">
        <f>IF(F20="",0,F20-G20-H20)</f>
        <v/>
      </c>
      <c r="P20" s="4">
        <f>IF(F20="",0,(I20*E20)+J20+K20+L20+M20+N20)</f>
        <v/>
      </c>
      <c r="Q20" s="4">
        <f>IF(F20="",0,F20-(I20*E20)-J20)</f>
        <v/>
      </c>
      <c r="R20" s="4">
        <f>IF(F20="",0,O20-P20)</f>
        <v/>
      </c>
      <c r="S20" s="7">
        <f>IF(OR(F20="",O20=0),"",R20/O20)</f>
        <v/>
      </c>
    </row>
    <row r="21">
      <c r="A21" s="4" t="n"/>
      <c r="B21" s="4" t="n"/>
      <c r="C21" s="4" t="n"/>
      <c r="D21" s="4" t="n"/>
      <c r="E21" s="4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4">
        <f>IF(F21="",0,F21-G21-H21)</f>
        <v/>
      </c>
      <c r="P21" s="4">
        <f>IF(F21="",0,(I21*E21)+J21+K21+L21+M21+N21)</f>
        <v/>
      </c>
      <c r="Q21" s="4">
        <f>IF(F21="",0,F21-(I21*E21)-J21)</f>
        <v/>
      </c>
      <c r="R21" s="4">
        <f>IF(F21="",0,O21-P21)</f>
        <v/>
      </c>
      <c r="S21" s="7">
        <f>IF(OR(F21="",O21=0),"",R21/O21)</f>
        <v/>
      </c>
    </row>
    <row r="22">
      <c r="A22" s="4" t="n"/>
      <c r="B22" s="4" t="n"/>
      <c r="C22" s="4" t="n"/>
      <c r="D22" s="4" t="n"/>
      <c r="E22" s="4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4">
        <f>IF(F22="",0,F22-G22-H22)</f>
        <v/>
      </c>
      <c r="P22" s="4">
        <f>IF(F22="",0,(I22*E22)+J22+K22+L22+M22+N22)</f>
        <v/>
      </c>
      <c r="Q22" s="4">
        <f>IF(F22="",0,F22-(I22*E22)-J22)</f>
        <v/>
      </c>
      <c r="R22" s="4">
        <f>IF(F22="",0,O22-P22)</f>
        <v/>
      </c>
      <c r="S22" s="7">
        <f>IF(OR(F22="",O22=0),"",R22/O22)</f>
        <v/>
      </c>
    </row>
    <row r="23">
      <c r="A23" s="4" t="n"/>
      <c r="B23" s="4" t="n"/>
      <c r="C23" s="4" t="n"/>
      <c r="D23" s="4" t="n"/>
      <c r="E23" s="4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4">
        <f>IF(F23="",0,F23-G23-H23)</f>
        <v/>
      </c>
      <c r="P23" s="4">
        <f>IF(F23="",0,(I23*E23)+J23+K23+L23+M23+N23)</f>
        <v/>
      </c>
      <c r="Q23" s="4">
        <f>IF(F23="",0,F23-(I23*E23)-J23)</f>
        <v/>
      </c>
      <c r="R23" s="4">
        <f>IF(F23="",0,O23-P23)</f>
        <v/>
      </c>
      <c r="S23" s="7">
        <f>IF(OR(F23="",O23=0),"",R23/O23)</f>
        <v/>
      </c>
    </row>
    <row r="24">
      <c r="A24" s="4" t="n"/>
      <c r="B24" s="4" t="n"/>
      <c r="C24" s="4" t="n"/>
      <c r="D24" s="4" t="n"/>
      <c r="E24" s="4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4">
        <f>IF(F24="",0,F24-G24-H24)</f>
        <v/>
      </c>
      <c r="P24" s="4">
        <f>IF(F24="",0,(I24*E24)+J24+K24+L24+M24+N24)</f>
        <v/>
      </c>
      <c r="Q24" s="4">
        <f>IF(F24="",0,F24-(I24*E24)-J24)</f>
        <v/>
      </c>
      <c r="R24" s="4">
        <f>IF(F24="",0,O24-P24)</f>
        <v/>
      </c>
      <c r="S24" s="7">
        <f>IF(OR(F24="",O24=0),"",R24/O24)</f>
        <v/>
      </c>
    </row>
    <row r="25">
      <c r="A25" s="4" t="n"/>
      <c r="B25" s="4" t="n"/>
      <c r="C25" s="4" t="n"/>
      <c r="D25" s="4" t="n"/>
      <c r="E25" s="4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4">
        <f>IF(F25="",0,F25-G25-H25)</f>
        <v/>
      </c>
      <c r="P25" s="4">
        <f>IF(F25="",0,(I25*E25)+J25+K25+L25+M25+N25)</f>
        <v/>
      </c>
      <c r="Q25" s="4">
        <f>IF(F25="",0,F25-(I25*E25)-J25)</f>
        <v/>
      </c>
      <c r="R25" s="4">
        <f>IF(F25="",0,O25-P25)</f>
        <v/>
      </c>
      <c r="S25" s="7">
        <f>IF(OR(F25="",O25=0),"",R25/O25)</f>
        <v/>
      </c>
    </row>
    <row r="26">
      <c r="A26" s="4" t="n"/>
      <c r="B26" s="4" t="n"/>
      <c r="C26" s="4" t="n"/>
      <c r="D26" s="4" t="n"/>
      <c r="E26" s="4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4">
        <f>IF(F26="",0,F26-G26-H26)</f>
        <v/>
      </c>
      <c r="P26" s="4">
        <f>IF(F26="",0,(I26*E26)+J26+K26+L26+M26+N26)</f>
        <v/>
      </c>
      <c r="Q26" s="4">
        <f>IF(F26="",0,F26-(I26*E26)-J26)</f>
        <v/>
      </c>
      <c r="R26" s="4">
        <f>IF(F26="",0,O26-P26)</f>
        <v/>
      </c>
      <c r="S26" s="7">
        <f>IF(OR(F26="",O26=0),"",R26/O26)</f>
        <v/>
      </c>
    </row>
    <row r="27">
      <c r="A27" s="4" t="n"/>
      <c r="B27" s="4" t="n"/>
      <c r="C27" s="4" t="n"/>
      <c r="D27" s="4" t="n"/>
      <c r="E27" s="4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4">
        <f>IF(F27="",0,F27-G27-H27)</f>
        <v/>
      </c>
      <c r="P27" s="4">
        <f>IF(F27="",0,(I27*E27)+J27+K27+L27+M27+N27)</f>
        <v/>
      </c>
      <c r="Q27" s="4">
        <f>IF(F27="",0,F27-(I27*E27)-J27)</f>
        <v/>
      </c>
      <c r="R27" s="4">
        <f>IF(F27="",0,O27-P27)</f>
        <v/>
      </c>
      <c r="S27" s="7">
        <f>IF(OR(F27="",O27=0),"",R27/O27)</f>
        <v/>
      </c>
    </row>
    <row r="28">
      <c r="A28" s="4" t="n"/>
      <c r="B28" s="4" t="n"/>
      <c r="C28" s="4" t="n"/>
      <c r="D28" s="4" t="n"/>
      <c r="E28" s="4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4">
        <f>IF(F28="",0,F28-G28-H28)</f>
        <v/>
      </c>
      <c r="P28" s="4">
        <f>IF(F28="",0,(I28*E28)+J28+K28+L28+M28+N28)</f>
        <v/>
      </c>
      <c r="Q28" s="4">
        <f>IF(F28="",0,F28-(I28*E28)-J28)</f>
        <v/>
      </c>
      <c r="R28" s="4">
        <f>IF(F28="",0,O28-P28)</f>
        <v/>
      </c>
      <c r="S28" s="7">
        <f>IF(OR(F28="",O28=0),"",R28/O28)</f>
        <v/>
      </c>
    </row>
    <row r="29">
      <c r="A29" s="4" t="n"/>
      <c r="B29" s="4" t="n"/>
      <c r="C29" s="4" t="n"/>
      <c r="D29" s="4" t="n"/>
      <c r="E29" s="4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4">
        <f>IF(F29="",0,F29-G29-H29)</f>
        <v/>
      </c>
      <c r="P29" s="4">
        <f>IF(F29="",0,(I29*E29)+J29+K29+L29+M29+N29)</f>
        <v/>
      </c>
      <c r="Q29" s="4">
        <f>IF(F29="",0,F29-(I29*E29)-J29)</f>
        <v/>
      </c>
      <c r="R29" s="4">
        <f>IF(F29="",0,O29-P29)</f>
        <v/>
      </c>
      <c r="S29" s="7">
        <f>IF(OR(F29="",O29=0),"",R29/O29)</f>
        <v/>
      </c>
    </row>
    <row r="30">
      <c r="A30" s="4" t="n"/>
      <c r="B30" s="4" t="n"/>
      <c r="C30" s="4" t="n"/>
      <c r="D30" s="4" t="n"/>
      <c r="E30" s="4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4">
        <f>IF(F30="",0,F30-G30-H30)</f>
        <v/>
      </c>
      <c r="P30" s="4">
        <f>IF(F30="",0,(I30*E30)+J30+K30+L30+M30+N30)</f>
        <v/>
      </c>
      <c r="Q30" s="4">
        <f>IF(F30="",0,F30-(I30*E30)-J30)</f>
        <v/>
      </c>
      <c r="R30" s="4">
        <f>IF(F30="",0,O30-P30)</f>
        <v/>
      </c>
      <c r="S30" s="7">
        <f>IF(OR(F30="",O30=0),"",R30/O30)</f>
        <v/>
      </c>
    </row>
    <row r="31">
      <c r="A31" s="4" t="n"/>
      <c r="B31" s="4" t="n"/>
      <c r="C31" s="4" t="n"/>
      <c r="D31" s="4" t="n"/>
      <c r="E31" s="4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4">
        <f>IF(F31="",0,F31-G31-H31)</f>
        <v/>
      </c>
      <c r="P31" s="4">
        <f>IF(F31="",0,(I31*E31)+J31+K31+L31+M31+N31)</f>
        <v/>
      </c>
      <c r="Q31" s="4">
        <f>IF(F31="",0,F31-(I31*E31)-J31)</f>
        <v/>
      </c>
      <c r="R31" s="4">
        <f>IF(F31="",0,O31-P31)</f>
        <v/>
      </c>
      <c r="S31" s="7">
        <f>IF(OR(F31="",O31=0),"",R31/O31)</f>
        <v/>
      </c>
    </row>
    <row r="32">
      <c r="A32" s="4" t="n"/>
      <c r="B32" s="4" t="n"/>
      <c r="C32" s="4" t="n"/>
      <c r="D32" s="4" t="n"/>
      <c r="E32" s="4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4">
        <f>IF(F32="",0,F32-G32-H32)</f>
        <v/>
      </c>
      <c r="P32" s="4">
        <f>IF(F32="",0,(I32*E32)+J32+K32+L32+M32+N32)</f>
        <v/>
      </c>
      <c r="Q32" s="4">
        <f>IF(F32="",0,F32-(I32*E32)-J32)</f>
        <v/>
      </c>
      <c r="R32" s="4">
        <f>IF(F32="",0,O32-P32)</f>
        <v/>
      </c>
      <c r="S32" s="7">
        <f>IF(OR(F32="",O32=0),"",R32/O32)</f>
        <v/>
      </c>
    </row>
    <row r="33">
      <c r="A33" s="4" t="n"/>
      <c r="B33" s="4" t="n"/>
      <c r="C33" s="4" t="n"/>
      <c r="D33" s="4" t="n"/>
      <c r="E33" s="4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4">
        <f>IF(F33="",0,F33-G33-H33)</f>
        <v/>
      </c>
      <c r="P33" s="4">
        <f>IF(F33="",0,(I33*E33)+J33+K33+L33+M33+N33)</f>
        <v/>
      </c>
      <c r="Q33" s="4">
        <f>IF(F33="",0,F33-(I33*E33)-J33)</f>
        <v/>
      </c>
      <c r="R33" s="4">
        <f>IF(F33="",0,O33-P33)</f>
        <v/>
      </c>
      <c r="S33" s="7">
        <f>IF(OR(F33="",O33=0),"",R33/O33)</f>
        <v/>
      </c>
    </row>
    <row r="34">
      <c r="A34" s="4" t="n"/>
      <c r="B34" s="4" t="n"/>
      <c r="C34" s="4" t="n"/>
      <c r="D34" s="4" t="n"/>
      <c r="E34" s="4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4">
        <f>IF(F34="",0,F34-G34-H34)</f>
        <v/>
      </c>
      <c r="P34" s="4">
        <f>IF(F34="",0,(I34*E34)+J34+K34+L34+M34+N34)</f>
        <v/>
      </c>
      <c r="Q34" s="4">
        <f>IF(F34="",0,F34-(I34*E34)-J34)</f>
        <v/>
      </c>
      <c r="R34" s="4">
        <f>IF(F34="",0,O34-P34)</f>
        <v/>
      </c>
      <c r="S34" s="7">
        <f>IF(OR(F34="",O34=0),"",R34/O34)</f>
        <v/>
      </c>
    </row>
    <row r="35">
      <c r="A35" s="4" t="n"/>
      <c r="B35" s="4" t="n"/>
      <c r="C35" s="4" t="n"/>
      <c r="D35" s="4" t="n"/>
      <c r="E35" s="4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4">
        <f>IF(F35="",0,F35-G35-H35)</f>
        <v/>
      </c>
      <c r="P35" s="4">
        <f>IF(F35="",0,(I35*E35)+J35+K35+L35+M35+N35)</f>
        <v/>
      </c>
      <c r="Q35" s="4">
        <f>IF(F35="",0,F35-(I35*E35)-J35)</f>
        <v/>
      </c>
      <c r="R35" s="4">
        <f>IF(F35="",0,O35-P35)</f>
        <v/>
      </c>
      <c r="S35" s="7">
        <f>IF(OR(F35="",O35=0),"",R35/O35)</f>
        <v/>
      </c>
    </row>
    <row r="36">
      <c r="A36" s="4" t="n"/>
      <c r="B36" s="4" t="n"/>
      <c r="C36" s="4" t="n"/>
      <c r="D36" s="4" t="n"/>
      <c r="E36" s="4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4">
        <f>IF(F36="",0,F36-G36-H36)</f>
        <v/>
      </c>
      <c r="P36" s="4">
        <f>IF(F36="",0,(I36*E36)+J36+K36+L36+M36+N36)</f>
        <v/>
      </c>
      <c r="Q36" s="4">
        <f>IF(F36="",0,F36-(I36*E36)-J36)</f>
        <v/>
      </c>
      <c r="R36" s="4">
        <f>IF(F36="",0,O36-P36)</f>
        <v/>
      </c>
      <c r="S36" s="7">
        <f>IF(OR(F36="",O36=0),"",R36/O36)</f>
        <v/>
      </c>
    </row>
    <row r="37">
      <c r="A37" s="4" t="n"/>
      <c r="B37" s="4" t="n"/>
      <c r="C37" s="4" t="n"/>
      <c r="D37" s="4" t="n"/>
      <c r="E37" s="4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4">
        <f>IF(F37="",0,F37-G37-H37)</f>
        <v/>
      </c>
      <c r="P37" s="4">
        <f>IF(F37="",0,(I37*E37)+J37+K37+L37+M37+N37)</f>
        <v/>
      </c>
      <c r="Q37" s="4">
        <f>IF(F37="",0,F37-(I37*E37)-J37)</f>
        <v/>
      </c>
      <c r="R37" s="4">
        <f>IF(F37="",0,O37-P37)</f>
        <v/>
      </c>
      <c r="S37" s="7">
        <f>IF(OR(F37="",O37=0),"",R37/O37)</f>
        <v/>
      </c>
    </row>
    <row r="38">
      <c r="A38" s="4" t="n"/>
      <c r="B38" s="4" t="n"/>
      <c r="C38" s="4" t="n"/>
      <c r="D38" s="4" t="n"/>
      <c r="E38" s="4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4">
        <f>IF(F38="",0,F38-G38-H38)</f>
        <v/>
      </c>
      <c r="P38" s="4">
        <f>IF(F38="",0,(I38*E38)+J38+K38+L38+M38+N38)</f>
        <v/>
      </c>
      <c r="Q38" s="4">
        <f>IF(F38="",0,F38-(I38*E38)-J38)</f>
        <v/>
      </c>
      <c r="R38" s="4">
        <f>IF(F38="",0,O38-P38)</f>
        <v/>
      </c>
      <c r="S38" s="7">
        <f>IF(OR(F38="",O38=0),"",R38/O38)</f>
        <v/>
      </c>
    </row>
    <row r="39">
      <c r="A39" s="4" t="n"/>
      <c r="B39" s="4" t="n"/>
      <c r="C39" s="4" t="n"/>
      <c r="D39" s="4" t="n"/>
      <c r="E39" s="4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4">
        <f>IF(F39="",0,F39-G39-H39)</f>
        <v/>
      </c>
      <c r="P39" s="4">
        <f>IF(F39="",0,(I39*E39)+J39+K39+L39+M39+N39)</f>
        <v/>
      </c>
      <c r="Q39" s="4">
        <f>IF(F39="",0,F39-(I39*E39)-J39)</f>
        <v/>
      </c>
      <c r="R39" s="4">
        <f>IF(F39="",0,O39-P39)</f>
        <v/>
      </c>
      <c r="S39" s="7">
        <f>IF(OR(F39="",O39=0),"",R39/O39)</f>
        <v/>
      </c>
    </row>
    <row r="40">
      <c r="A40" s="4" t="n"/>
      <c r="B40" s="4" t="n"/>
      <c r="C40" s="4" t="n"/>
      <c r="D40" s="4" t="n"/>
      <c r="E40" s="4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4">
        <f>IF(F40="",0,F40-G40-H40)</f>
        <v/>
      </c>
      <c r="P40" s="4">
        <f>IF(F40="",0,(I40*E40)+J40+K40+L40+M40+N40)</f>
        <v/>
      </c>
      <c r="Q40" s="4">
        <f>IF(F40="",0,F40-(I40*E40)-J40)</f>
        <v/>
      </c>
      <c r="R40" s="4">
        <f>IF(F40="",0,O40-P40)</f>
        <v/>
      </c>
      <c r="S40" s="7">
        <f>IF(OR(F40="",O40=0),"",R40/O40)</f>
        <v/>
      </c>
    </row>
    <row r="41">
      <c r="A41" s="4" t="n"/>
      <c r="B41" s="4" t="n"/>
      <c r="C41" s="4" t="n"/>
      <c r="D41" s="4" t="n"/>
      <c r="E41" s="4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4">
        <f>IF(F41="",0,F41-G41-H41)</f>
        <v/>
      </c>
      <c r="P41" s="4">
        <f>IF(F41="",0,(I41*E41)+J41+K41+L41+M41+N41)</f>
        <v/>
      </c>
      <c r="Q41" s="4">
        <f>IF(F41="",0,F41-(I41*E41)-J41)</f>
        <v/>
      </c>
      <c r="R41" s="4">
        <f>IF(F41="",0,O41-P41)</f>
        <v/>
      </c>
      <c r="S41" s="7">
        <f>IF(OR(F41="",O41=0),"",R41/O41)</f>
        <v/>
      </c>
    </row>
    <row r="42">
      <c r="A42" s="4" t="n"/>
      <c r="B42" s="4" t="n"/>
      <c r="C42" s="4" t="n"/>
      <c r="D42" s="4" t="n"/>
      <c r="E42" s="4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4">
        <f>IF(F42="",0,F42-G42-H42)</f>
        <v/>
      </c>
      <c r="P42" s="4">
        <f>IF(F42="",0,(I42*E42)+J42+K42+L42+M42+N42)</f>
        <v/>
      </c>
      <c r="Q42" s="4">
        <f>IF(F42="",0,F42-(I42*E42)-J42)</f>
        <v/>
      </c>
      <c r="R42" s="4">
        <f>IF(F42="",0,O42-P42)</f>
        <v/>
      </c>
      <c r="S42" s="7">
        <f>IF(OR(F42="",O42=0),"",R42/O42)</f>
        <v/>
      </c>
    </row>
    <row r="43">
      <c r="A43" s="4" t="n"/>
      <c r="B43" s="4" t="n"/>
      <c r="C43" s="4" t="n"/>
      <c r="D43" s="4" t="n"/>
      <c r="E43" s="4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4">
        <f>IF(F43="",0,F43-G43-H43)</f>
        <v/>
      </c>
      <c r="P43" s="4">
        <f>IF(F43="",0,(I43*E43)+J43+K43+L43+M43+N43)</f>
        <v/>
      </c>
      <c r="Q43" s="4">
        <f>IF(F43="",0,F43-(I43*E43)-J43)</f>
        <v/>
      </c>
      <c r="R43" s="4">
        <f>IF(F43="",0,O43-P43)</f>
        <v/>
      </c>
      <c r="S43" s="7">
        <f>IF(OR(F43="",O43=0),"",R43/O43)</f>
        <v/>
      </c>
    </row>
    <row r="44">
      <c r="A44" s="4" t="n"/>
      <c r="B44" s="4" t="n"/>
      <c r="C44" s="4" t="n"/>
      <c r="D44" s="4" t="n"/>
      <c r="E44" s="4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4">
        <f>IF(F44="",0,F44-G44-H44)</f>
        <v/>
      </c>
      <c r="P44" s="4">
        <f>IF(F44="",0,(I44*E44)+J44+K44+L44+M44+N44)</f>
        <v/>
      </c>
      <c r="Q44" s="4">
        <f>IF(F44="",0,F44-(I44*E44)-J44)</f>
        <v/>
      </c>
      <c r="R44" s="4">
        <f>IF(F44="",0,O44-P44)</f>
        <v/>
      </c>
      <c r="S44" s="7">
        <f>IF(OR(F44="",O44=0),"",R44/O44)</f>
        <v/>
      </c>
    </row>
    <row r="45">
      <c r="A45" s="4" t="n"/>
      <c r="B45" s="4" t="n"/>
      <c r="C45" s="4" t="n"/>
      <c r="D45" s="4" t="n"/>
      <c r="E45" s="4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4">
        <f>IF(F45="",0,F45-G45-H45)</f>
        <v/>
      </c>
      <c r="P45" s="4">
        <f>IF(F45="",0,(I45*E45)+J45+K45+L45+M45+N45)</f>
        <v/>
      </c>
      <c r="Q45" s="4">
        <f>IF(F45="",0,F45-(I45*E45)-J45)</f>
        <v/>
      </c>
      <c r="R45" s="4">
        <f>IF(F45="",0,O45-P45)</f>
        <v/>
      </c>
      <c r="S45" s="7">
        <f>IF(OR(F45="",O45=0),"",R45/O45)</f>
        <v/>
      </c>
    </row>
    <row r="46">
      <c r="A46" s="4" t="n"/>
      <c r="B46" s="4" t="n"/>
      <c r="C46" s="4" t="n"/>
      <c r="D46" s="4" t="n"/>
      <c r="E46" s="4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4">
        <f>IF(F46="",0,F46-G46-H46)</f>
        <v/>
      </c>
      <c r="P46" s="4">
        <f>IF(F46="",0,(I46*E46)+J46+K46+L46+M46+N46)</f>
        <v/>
      </c>
      <c r="Q46" s="4">
        <f>IF(F46="",0,F46-(I46*E46)-J46)</f>
        <v/>
      </c>
      <c r="R46" s="4">
        <f>IF(F46="",0,O46-P46)</f>
        <v/>
      </c>
      <c r="S46" s="7">
        <f>IF(OR(F46="",O46=0),"",R46/O46)</f>
        <v/>
      </c>
    </row>
    <row r="47">
      <c r="A47" s="4" t="n"/>
      <c r="B47" s="4" t="n"/>
      <c r="C47" s="4" t="n"/>
      <c r="D47" s="4" t="n"/>
      <c r="E47" s="4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4">
        <f>IF(F47="",0,F47-G47-H47)</f>
        <v/>
      </c>
      <c r="P47" s="4">
        <f>IF(F47="",0,(I47*E47)+J47+K47+L47+M47+N47)</f>
        <v/>
      </c>
      <c r="Q47" s="4">
        <f>IF(F47="",0,F47-(I47*E47)-J47)</f>
        <v/>
      </c>
      <c r="R47" s="4">
        <f>IF(F47="",0,O47-P47)</f>
        <v/>
      </c>
      <c r="S47" s="7">
        <f>IF(OR(F47="",O47=0),"",R47/O47)</f>
        <v/>
      </c>
    </row>
    <row r="48">
      <c r="A48" s="4" t="n"/>
      <c r="B48" s="4" t="n"/>
      <c r="C48" s="4" t="n"/>
      <c r="D48" s="4" t="n"/>
      <c r="E48" s="4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4">
        <f>IF(F48="",0,F48-G48-H48)</f>
        <v/>
      </c>
      <c r="P48" s="4">
        <f>IF(F48="",0,(I48*E48)+J48+K48+L48+M48+N48)</f>
        <v/>
      </c>
      <c r="Q48" s="4">
        <f>IF(F48="",0,F48-(I48*E48)-J48)</f>
        <v/>
      </c>
      <c r="R48" s="4">
        <f>IF(F48="",0,O48-P48)</f>
        <v/>
      </c>
      <c r="S48" s="7">
        <f>IF(OR(F48="",O48=0),"",R48/O48)</f>
        <v/>
      </c>
    </row>
    <row r="49">
      <c r="A49" s="4" t="n"/>
      <c r="B49" s="4" t="n"/>
      <c r="C49" s="4" t="n"/>
      <c r="D49" s="4" t="n"/>
      <c r="E49" s="4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4">
        <f>IF(F49="",0,F49-G49-H49)</f>
        <v/>
      </c>
      <c r="P49" s="4">
        <f>IF(F49="",0,(I49*E49)+J49+K49+L49+M49+N49)</f>
        <v/>
      </c>
      <c r="Q49" s="4">
        <f>IF(F49="",0,F49-(I49*E49)-J49)</f>
        <v/>
      </c>
      <c r="R49" s="4">
        <f>IF(F49="",0,O49-P49)</f>
        <v/>
      </c>
      <c r="S49" s="7">
        <f>IF(OR(F49="",O49=0),"",R49/O49)</f>
        <v/>
      </c>
    </row>
    <row r="50">
      <c r="A50" s="4" t="n"/>
      <c r="B50" s="4" t="n"/>
      <c r="C50" s="4" t="n"/>
      <c r="D50" s="4" t="n"/>
      <c r="E50" s="4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4">
        <f>IF(F50="",0,F50-G50-H50)</f>
        <v/>
      </c>
      <c r="P50" s="4">
        <f>IF(F50="",0,(I50*E50)+J50+K50+L50+M50+N50)</f>
        <v/>
      </c>
      <c r="Q50" s="4">
        <f>IF(F50="",0,F50-(I50*E50)-J50)</f>
        <v/>
      </c>
      <c r="R50" s="4">
        <f>IF(F50="",0,O50-P50)</f>
        <v/>
      </c>
      <c r="S50" s="7">
        <f>IF(OR(F50="",O50=0),"",R50/O50)</f>
        <v/>
      </c>
    </row>
    <row r="51">
      <c r="A51" s="4" t="n"/>
      <c r="B51" s="4" t="n"/>
      <c r="C51" s="4" t="n"/>
      <c r="D51" s="4" t="n"/>
      <c r="E51" s="4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4">
        <f>IF(F51="",0,F51-G51-H51)</f>
        <v/>
      </c>
      <c r="P51" s="4">
        <f>IF(F51="",0,(I51*E51)+J51+K51+L51+M51+N51)</f>
        <v/>
      </c>
      <c r="Q51" s="4">
        <f>IF(F51="",0,F51-(I51*E51)-J51)</f>
        <v/>
      </c>
      <c r="R51" s="4">
        <f>IF(F51="",0,O51-P51)</f>
        <v/>
      </c>
      <c r="S51" s="7">
        <f>IF(OR(F51="",O51=0),"",R51/O51)</f>
        <v/>
      </c>
    </row>
    <row r="52">
      <c r="A52" s="4" t="n"/>
      <c r="B52" s="4" t="n"/>
      <c r="C52" s="4" t="n"/>
      <c r="D52" s="4" t="n"/>
      <c r="E52" s="4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4">
        <f>IF(F52="",0,F52-G52-H52)</f>
        <v/>
      </c>
      <c r="P52" s="4">
        <f>IF(F52="",0,(I52*E52)+J52+K52+L52+M52+N52)</f>
        <v/>
      </c>
      <c r="Q52" s="4">
        <f>IF(F52="",0,F52-(I52*E52)-J52)</f>
        <v/>
      </c>
      <c r="R52" s="4">
        <f>IF(F52="",0,O52-P52)</f>
        <v/>
      </c>
      <c r="S52" s="7">
        <f>IF(OR(F52="",O52=0),"",R52/O52)</f>
        <v/>
      </c>
    </row>
    <row r="53">
      <c r="A53" s="4" t="n"/>
      <c r="B53" s="4" t="n"/>
      <c r="C53" s="4" t="n"/>
      <c r="D53" s="4" t="n"/>
      <c r="E53" s="4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4">
        <f>IF(F53="",0,F53-G53-H53)</f>
        <v/>
      </c>
      <c r="P53" s="4">
        <f>IF(F53="",0,(I53*E53)+J53+K53+L53+M53+N53)</f>
        <v/>
      </c>
      <c r="Q53" s="4">
        <f>IF(F53="",0,F53-(I53*E53)-J53)</f>
        <v/>
      </c>
      <c r="R53" s="4">
        <f>IF(F53="",0,O53-P53)</f>
        <v/>
      </c>
      <c r="S53" s="7">
        <f>IF(OR(F53="",O53=0),"",R53/O53)</f>
        <v/>
      </c>
    </row>
    <row r="54">
      <c r="A54" s="4" t="n"/>
      <c r="B54" s="4" t="n"/>
      <c r="C54" s="4" t="n"/>
      <c r="D54" s="4" t="n"/>
      <c r="E54" s="4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4">
        <f>IF(F54="",0,F54-G54-H54)</f>
        <v/>
      </c>
      <c r="P54" s="4">
        <f>IF(F54="",0,(I54*E54)+J54+K54+L54+M54+N54)</f>
        <v/>
      </c>
      <c r="Q54" s="4">
        <f>IF(F54="",0,F54-(I54*E54)-J54)</f>
        <v/>
      </c>
      <c r="R54" s="4">
        <f>IF(F54="",0,O54-P54)</f>
        <v/>
      </c>
      <c r="S54" s="7">
        <f>IF(OR(F54="",O54=0),"",R54/O54)</f>
        <v/>
      </c>
    </row>
    <row r="55">
      <c r="A55" s="4" t="n"/>
      <c r="B55" s="4" t="n"/>
      <c r="C55" s="4" t="n"/>
      <c r="D55" s="4" t="n"/>
      <c r="E55" s="4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4">
        <f>IF(F55="",0,F55-G55-H55)</f>
        <v/>
      </c>
      <c r="P55" s="4">
        <f>IF(F55="",0,(I55*E55)+J55+K55+L55+M55+N55)</f>
        <v/>
      </c>
      <c r="Q55" s="4">
        <f>IF(F55="",0,F55-(I55*E55)-J55)</f>
        <v/>
      </c>
      <c r="R55" s="4">
        <f>IF(F55="",0,O55-P55)</f>
        <v/>
      </c>
      <c r="S55" s="7">
        <f>IF(OR(F55="",O55=0),"",R55/O55)</f>
        <v/>
      </c>
    </row>
    <row r="56">
      <c r="A56" s="4" t="n"/>
      <c r="B56" s="4" t="n"/>
      <c r="C56" s="4" t="n"/>
      <c r="D56" s="4" t="n"/>
      <c r="E56" s="4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4">
        <f>IF(F56="",0,F56-G56-H56)</f>
        <v/>
      </c>
      <c r="P56" s="4">
        <f>IF(F56="",0,(I56*E56)+J56+K56+L56+M56+N56)</f>
        <v/>
      </c>
      <c r="Q56" s="4">
        <f>IF(F56="",0,F56-(I56*E56)-J56)</f>
        <v/>
      </c>
      <c r="R56" s="4">
        <f>IF(F56="",0,O56-P56)</f>
        <v/>
      </c>
      <c r="S56" s="7">
        <f>IF(OR(F56="",O56=0),"",R56/O56)</f>
        <v/>
      </c>
    </row>
    <row r="57">
      <c r="A57" s="4" t="n"/>
      <c r="B57" s="4" t="n"/>
      <c r="C57" s="4" t="n"/>
      <c r="D57" s="4" t="n"/>
      <c r="E57" s="4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4">
        <f>IF(F57="",0,F57-G57-H57)</f>
        <v/>
      </c>
      <c r="P57" s="4">
        <f>IF(F57="",0,(I57*E57)+J57+K57+L57+M57+N57)</f>
        <v/>
      </c>
      <c r="Q57" s="4">
        <f>IF(F57="",0,F57-(I57*E57)-J57)</f>
        <v/>
      </c>
      <c r="R57" s="4">
        <f>IF(F57="",0,O57-P57)</f>
        <v/>
      </c>
      <c r="S57" s="7">
        <f>IF(OR(F57="",O57=0),"",R57/O57)</f>
        <v/>
      </c>
    </row>
  </sheetData>
  <mergeCells count="2">
    <mergeCell ref="A1:O1"/>
    <mergeCell ref="A2:O2"/>
  </mergeCells>
  <conditionalFormatting sqref="S5:S57">
    <cfRule type="cellIs" priority="1" operator="lessThan" dxfId="0">
      <formula>0.10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4" customWidth="1" min="4" max="4"/>
    <col width="12" customWidth="1" min="5" max="5"/>
    <col width="14" customWidth="1" min="6" max="6"/>
    <col width="10" customWidth="1" min="7" max="7"/>
  </cols>
  <sheetData>
    <row r="1">
      <c r="A1" s="16" t="inlineStr">
        <is>
          <t>Real Profit Dashboard — FREE SAMPLE</t>
        </is>
      </c>
    </row>
    <row r="2">
      <c r="A2" s="17" t="inlineStr">
        <is>
          <t>This is the free sample. Full version includes Per-SKU Analysis, True ROAS, and Benchmarks.</t>
        </is>
      </c>
    </row>
    <row r="4">
      <c r="A4" s="3" t="inlineStr">
        <is>
          <t>Month</t>
        </is>
      </c>
      <c r="B4" s="3" t="inlineStr">
        <is>
          <t>Orders</t>
        </is>
      </c>
      <c r="C4" s="3" t="inlineStr">
        <is>
          <t>Net Revenue</t>
        </is>
      </c>
      <c r="D4" s="3" t="inlineStr">
        <is>
          <t>Total Cost</t>
        </is>
      </c>
      <c r="E4" s="3" t="inlineStr">
        <is>
          <t>Ad Spend</t>
        </is>
      </c>
      <c r="F4" s="3" t="inlineStr">
        <is>
          <t>Net Profit</t>
        </is>
      </c>
      <c r="G4" s="3" t="inlineStr">
        <is>
          <t>Net Margin</t>
        </is>
      </c>
    </row>
    <row r="5">
      <c r="A5" s="4" t="inlineStr">
        <is>
          <t>Jan 2026</t>
        </is>
      </c>
      <c r="B5" s="4">
        <f>SUMPRODUCT((MONTH('Order Log'!$A$5:$A$57)=1)*('Order Log'!$A$5:$A$57&lt;&gt;""))</f>
        <v/>
      </c>
      <c r="C5" s="5">
        <f>SUMPRODUCT((MONTH('Order Log'!$A$5:$A$57)=1)*('Order Log'!$A$5:$A$57&lt;&gt;"")*'Order Log'!$O$5:$O$57)</f>
        <v/>
      </c>
      <c r="D5" s="5">
        <f>SUMPRODUCT((MONTH('Order Log'!$A$5:$A$57)=1)*('Order Log'!$A$5:$A$57&lt;&gt;"")*'Order Log'!$P$5:$P$57)</f>
        <v/>
      </c>
      <c r="E5" s="5">
        <f>SUMPRODUCT((MONTH('Order Log'!$A$5:$A$57)=1)*('Order Log'!$A$5:$A$57&lt;&gt;"")*'Order Log'!$M$5:$M$57)</f>
        <v/>
      </c>
      <c r="F5" s="5">
        <f>C5-D5</f>
        <v/>
      </c>
      <c r="G5" s="7">
        <f>IF(C5=0,"",F5/C5)</f>
        <v/>
      </c>
    </row>
    <row r="6">
      <c r="A6" s="4" t="inlineStr">
        <is>
          <t>Feb 2026</t>
        </is>
      </c>
      <c r="B6" s="4">
        <f>SUMPRODUCT((MONTH('Order Log'!$A$5:$A$57)=2)*('Order Log'!$A$5:$A$57&lt;&gt;""))</f>
        <v/>
      </c>
      <c r="C6" s="5">
        <f>SUMPRODUCT((MONTH('Order Log'!$A$5:$A$57)=2)*('Order Log'!$A$5:$A$57&lt;&gt;"")*'Order Log'!$O$5:$O$57)</f>
        <v/>
      </c>
      <c r="D6" s="5">
        <f>SUMPRODUCT((MONTH('Order Log'!$A$5:$A$57)=2)*('Order Log'!$A$5:$A$57&lt;&gt;"")*'Order Log'!$P$5:$P$57)</f>
        <v/>
      </c>
      <c r="E6" s="5">
        <f>SUMPRODUCT((MONTH('Order Log'!$A$5:$A$57)=2)*('Order Log'!$A$5:$A$57&lt;&gt;"")*'Order Log'!$M$5:$M$57)</f>
        <v/>
      </c>
      <c r="F6" s="5">
        <f>C6-D6</f>
        <v/>
      </c>
      <c r="G6" s="7">
        <f>IF(C6=0,"",F6/C6)</f>
        <v/>
      </c>
    </row>
    <row r="7">
      <c r="A7" s="4" t="inlineStr">
        <is>
          <t>Mar 2026</t>
        </is>
      </c>
      <c r="B7" s="4">
        <f>SUMPRODUCT((MONTH('Order Log'!$A$5:$A$57)=3)*('Order Log'!$A$5:$A$57&lt;&gt;""))</f>
        <v/>
      </c>
      <c r="C7" s="5">
        <f>SUMPRODUCT((MONTH('Order Log'!$A$5:$A$57)=3)*('Order Log'!$A$5:$A$57&lt;&gt;"")*'Order Log'!$O$5:$O$57)</f>
        <v/>
      </c>
      <c r="D7" s="5">
        <f>SUMPRODUCT((MONTH('Order Log'!$A$5:$A$57)=3)*('Order Log'!$A$5:$A$57&lt;&gt;"")*'Order Log'!$P$5:$P$57)</f>
        <v/>
      </c>
      <c r="E7" s="5">
        <f>SUMPRODUCT((MONTH('Order Log'!$A$5:$A$57)=3)*('Order Log'!$A$5:$A$57&lt;&gt;"")*'Order Log'!$M$5:$M$57)</f>
        <v/>
      </c>
      <c r="F7" s="5">
        <f>C7-D7</f>
        <v/>
      </c>
      <c r="G7" s="7">
        <f>IF(C7=0,"",F7/C7)</f>
        <v/>
      </c>
    </row>
    <row r="8">
      <c r="A8" s="4" t="inlineStr">
        <is>
          <t>Apr 2026</t>
        </is>
      </c>
      <c r="B8" s="4">
        <f>SUMPRODUCT((MONTH('Order Log'!$A$5:$A$57)=4)*('Order Log'!$A$5:$A$57&lt;&gt;""))</f>
        <v/>
      </c>
      <c r="C8" s="5">
        <f>SUMPRODUCT((MONTH('Order Log'!$A$5:$A$57)=4)*('Order Log'!$A$5:$A$57&lt;&gt;"")*'Order Log'!$O$5:$O$57)</f>
        <v/>
      </c>
      <c r="D8" s="5">
        <f>SUMPRODUCT((MONTH('Order Log'!$A$5:$A$57)=4)*('Order Log'!$A$5:$A$57&lt;&gt;"")*'Order Log'!$P$5:$P$57)</f>
        <v/>
      </c>
      <c r="E8" s="5">
        <f>SUMPRODUCT((MONTH('Order Log'!$A$5:$A$57)=4)*('Order Log'!$A$5:$A$57&lt;&gt;"")*'Order Log'!$M$5:$M$57)</f>
        <v/>
      </c>
      <c r="F8" s="5">
        <f>C8-D8</f>
        <v/>
      </c>
      <c r="G8" s="7">
        <f>IF(C8=0,"",F8/C8)</f>
        <v/>
      </c>
    </row>
    <row r="9">
      <c r="A9" s="4" t="inlineStr">
        <is>
          <t>May 2026</t>
        </is>
      </c>
      <c r="B9" s="4">
        <f>SUMPRODUCT((MONTH('Order Log'!$A$5:$A$57)=5)*('Order Log'!$A$5:$A$57&lt;&gt;""))</f>
        <v/>
      </c>
      <c r="C9" s="5">
        <f>SUMPRODUCT((MONTH('Order Log'!$A$5:$A$57)=5)*('Order Log'!$A$5:$A$57&lt;&gt;"")*'Order Log'!$O$5:$O$57)</f>
        <v/>
      </c>
      <c r="D9" s="5">
        <f>SUMPRODUCT((MONTH('Order Log'!$A$5:$A$57)=5)*('Order Log'!$A$5:$A$57&lt;&gt;"")*'Order Log'!$P$5:$P$57)</f>
        <v/>
      </c>
      <c r="E9" s="5">
        <f>SUMPRODUCT((MONTH('Order Log'!$A$5:$A$57)=5)*('Order Log'!$A$5:$A$57&lt;&gt;"")*'Order Log'!$M$5:$M$57)</f>
        <v/>
      </c>
      <c r="F9" s="5">
        <f>C9-D9</f>
        <v/>
      </c>
      <c r="G9" s="7">
        <f>IF(C9=0,"",F9/C9)</f>
        <v/>
      </c>
    </row>
    <row r="10">
      <c r="A10" s="4" t="inlineStr">
        <is>
          <t>Jun 2026</t>
        </is>
      </c>
      <c r="B10" s="4">
        <f>SUMPRODUCT((MONTH('Order Log'!$A$5:$A$57)=6)*('Order Log'!$A$5:$A$57&lt;&gt;""))</f>
        <v/>
      </c>
      <c r="C10" s="5">
        <f>SUMPRODUCT((MONTH('Order Log'!$A$5:$A$57)=6)*('Order Log'!$A$5:$A$57&lt;&gt;"")*'Order Log'!$O$5:$O$57)</f>
        <v/>
      </c>
      <c r="D10" s="5">
        <f>SUMPRODUCT((MONTH('Order Log'!$A$5:$A$57)=6)*('Order Log'!$A$5:$A$57&lt;&gt;"")*'Order Log'!$P$5:$P$57)</f>
        <v/>
      </c>
      <c r="E10" s="5">
        <f>SUMPRODUCT((MONTH('Order Log'!$A$5:$A$57)=6)*('Order Log'!$A$5:$A$57&lt;&gt;"")*'Order Log'!$M$5:$M$57)</f>
        <v/>
      </c>
      <c r="F10" s="5">
        <f>C10-D10</f>
        <v/>
      </c>
      <c r="G10" s="7">
        <f>IF(C10=0,"",F10/C10)</f>
        <v/>
      </c>
    </row>
    <row r="11">
      <c r="A11" s="4" t="inlineStr">
        <is>
          <t>Jul 2026</t>
        </is>
      </c>
      <c r="B11" s="4">
        <f>SUMPRODUCT((MONTH('Order Log'!$A$5:$A$57)=7)*('Order Log'!$A$5:$A$57&lt;&gt;""))</f>
        <v/>
      </c>
      <c r="C11" s="5">
        <f>SUMPRODUCT((MONTH('Order Log'!$A$5:$A$57)=7)*('Order Log'!$A$5:$A$57&lt;&gt;"")*'Order Log'!$O$5:$O$57)</f>
        <v/>
      </c>
      <c r="D11" s="5">
        <f>SUMPRODUCT((MONTH('Order Log'!$A$5:$A$57)=7)*('Order Log'!$A$5:$A$57&lt;&gt;"")*'Order Log'!$P$5:$P$57)</f>
        <v/>
      </c>
      <c r="E11" s="5">
        <f>SUMPRODUCT((MONTH('Order Log'!$A$5:$A$57)=7)*('Order Log'!$A$5:$A$57&lt;&gt;"")*'Order Log'!$M$5:$M$57)</f>
        <v/>
      </c>
      <c r="F11" s="5">
        <f>C11-D11</f>
        <v/>
      </c>
      <c r="G11" s="7">
        <f>IF(C11=0,"",F11/C11)</f>
        <v/>
      </c>
    </row>
    <row r="12">
      <c r="A12" s="4" t="inlineStr">
        <is>
          <t>Aug 2026</t>
        </is>
      </c>
      <c r="B12" s="4">
        <f>SUMPRODUCT((MONTH('Order Log'!$A$5:$A$57)=8)*('Order Log'!$A$5:$A$57&lt;&gt;""))</f>
        <v/>
      </c>
      <c r="C12" s="5">
        <f>SUMPRODUCT((MONTH('Order Log'!$A$5:$A$57)=8)*('Order Log'!$A$5:$A$57&lt;&gt;"")*'Order Log'!$O$5:$O$57)</f>
        <v/>
      </c>
      <c r="D12" s="5">
        <f>SUMPRODUCT((MONTH('Order Log'!$A$5:$A$57)=8)*('Order Log'!$A$5:$A$57&lt;&gt;"")*'Order Log'!$P$5:$P$57)</f>
        <v/>
      </c>
      <c r="E12" s="5">
        <f>SUMPRODUCT((MONTH('Order Log'!$A$5:$A$57)=8)*('Order Log'!$A$5:$A$57&lt;&gt;"")*'Order Log'!$M$5:$M$57)</f>
        <v/>
      </c>
      <c r="F12" s="5">
        <f>C12-D12</f>
        <v/>
      </c>
      <c r="G12" s="7">
        <f>IF(C12=0,"",F12/C12)</f>
        <v/>
      </c>
    </row>
    <row r="13">
      <c r="A13" s="4" t="inlineStr">
        <is>
          <t>Sep 2026</t>
        </is>
      </c>
      <c r="B13" s="4">
        <f>SUMPRODUCT((MONTH('Order Log'!$A$5:$A$57)=9)*('Order Log'!$A$5:$A$57&lt;&gt;""))</f>
        <v/>
      </c>
      <c r="C13" s="5">
        <f>SUMPRODUCT((MONTH('Order Log'!$A$5:$A$57)=9)*('Order Log'!$A$5:$A$57&lt;&gt;"")*'Order Log'!$O$5:$O$57)</f>
        <v/>
      </c>
      <c r="D13" s="5">
        <f>SUMPRODUCT((MONTH('Order Log'!$A$5:$A$57)=9)*('Order Log'!$A$5:$A$57&lt;&gt;"")*'Order Log'!$P$5:$P$57)</f>
        <v/>
      </c>
      <c r="E13" s="5">
        <f>SUMPRODUCT((MONTH('Order Log'!$A$5:$A$57)=9)*('Order Log'!$A$5:$A$57&lt;&gt;"")*'Order Log'!$M$5:$M$57)</f>
        <v/>
      </c>
      <c r="F13" s="5">
        <f>C13-D13</f>
        <v/>
      </c>
      <c r="G13" s="7">
        <f>IF(C13=0,"",F13/C13)</f>
        <v/>
      </c>
    </row>
    <row r="14">
      <c r="A14" s="4" t="inlineStr">
        <is>
          <t>Oct 2026</t>
        </is>
      </c>
      <c r="B14" s="4">
        <f>SUMPRODUCT((MONTH('Order Log'!$A$5:$A$57)=10)*('Order Log'!$A$5:$A$57&lt;&gt;""))</f>
        <v/>
      </c>
      <c r="C14" s="5">
        <f>SUMPRODUCT((MONTH('Order Log'!$A$5:$A$57)=10)*('Order Log'!$A$5:$A$57&lt;&gt;"")*'Order Log'!$O$5:$O$57)</f>
        <v/>
      </c>
      <c r="D14" s="5">
        <f>SUMPRODUCT((MONTH('Order Log'!$A$5:$A$57)=10)*('Order Log'!$A$5:$A$57&lt;&gt;"")*'Order Log'!$P$5:$P$57)</f>
        <v/>
      </c>
      <c r="E14" s="5">
        <f>SUMPRODUCT((MONTH('Order Log'!$A$5:$A$57)=10)*('Order Log'!$A$5:$A$57&lt;&gt;"")*'Order Log'!$M$5:$M$57)</f>
        <v/>
      </c>
      <c r="F14" s="5">
        <f>C14-D14</f>
        <v/>
      </c>
      <c r="G14" s="7">
        <f>IF(C14=0,"",F14/C14)</f>
        <v/>
      </c>
    </row>
    <row r="15">
      <c r="A15" s="4" t="inlineStr">
        <is>
          <t>Nov 2026</t>
        </is>
      </c>
      <c r="B15" s="4">
        <f>SUMPRODUCT((MONTH('Order Log'!$A$5:$A$57)=11)*('Order Log'!$A$5:$A$57&lt;&gt;""))</f>
        <v/>
      </c>
      <c r="C15" s="5">
        <f>SUMPRODUCT((MONTH('Order Log'!$A$5:$A$57)=11)*('Order Log'!$A$5:$A$57&lt;&gt;"")*'Order Log'!$O$5:$O$57)</f>
        <v/>
      </c>
      <c r="D15" s="5">
        <f>SUMPRODUCT((MONTH('Order Log'!$A$5:$A$57)=11)*('Order Log'!$A$5:$A$57&lt;&gt;"")*'Order Log'!$P$5:$P$57)</f>
        <v/>
      </c>
      <c r="E15" s="5">
        <f>SUMPRODUCT((MONTH('Order Log'!$A$5:$A$57)=11)*('Order Log'!$A$5:$A$57&lt;&gt;"")*'Order Log'!$M$5:$M$57)</f>
        <v/>
      </c>
      <c r="F15" s="5">
        <f>C15-D15</f>
        <v/>
      </c>
      <c r="G15" s="7">
        <f>IF(C15=0,"",F15/C15)</f>
        <v/>
      </c>
    </row>
    <row r="16">
      <c r="A16" s="4" t="inlineStr">
        <is>
          <t>Dec 2026</t>
        </is>
      </c>
      <c r="B16" s="4">
        <f>SUMPRODUCT((MONTH('Order Log'!$A$5:$A$57)=12)*('Order Log'!$A$5:$A$57&lt;&gt;""))</f>
        <v/>
      </c>
      <c r="C16" s="5">
        <f>SUMPRODUCT((MONTH('Order Log'!$A$5:$A$57)=12)*('Order Log'!$A$5:$A$57&lt;&gt;"")*'Order Log'!$O$5:$O$57)</f>
        <v/>
      </c>
      <c r="D16" s="5">
        <f>SUMPRODUCT((MONTH('Order Log'!$A$5:$A$57)=12)*('Order Log'!$A$5:$A$57&lt;&gt;"")*'Order Log'!$P$5:$P$57)</f>
        <v/>
      </c>
      <c r="E16" s="5">
        <f>SUMPRODUCT((MONTH('Order Log'!$A$5:$A$57)=12)*('Order Log'!$A$5:$A$57&lt;&gt;"")*'Order Log'!$M$5:$M$57)</f>
        <v/>
      </c>
      <c r="F16" s="5">
        <f>C16-D16</f>
        <v/>
      </c>
      <c r="G16" s="7">
        <f>IF(C16=0,"",F16/C16)</f>
        <v/>
      </c>
    </row>
    <row r="17">
      <c r="A17" s="8" t="inlineStr">
        <is>
          <t>TOTAL</t>
        </is>
      </c>
      <c r="B17" s="8">
        <f>SUM(B5:B16)</f>
        <v/>
      </c>
      <c r="C17" s="9">
        <f>SUM(C5:C16)</f>
        <v/>
      </c>
      <c r="D17" s="9">
        <f>SUM(D5:D16)</f>
        <v/>
      </c>
      <c r="E17" s="9">
        <f>SUM(E5:E16)</f>
        <v/>
      </c>
      <c r="F17" s="9">
        <f>SUM(F5:F16)</f>
        <v/>
      </c>
      <c r="G17" s="10">
        <f>IF(C17=0,"",F17/C17)</f>
        <v/>
      </c>
    </row>
    <row r="19">
      <c r="A19" s="18" t="inlineStr">
        <is>
          <t>🔒 UPGRADE TO FULL VERSION</t>
        </is>
      </c>
    </row>
    <row r="20">
      <c r="A20" s="19" t="inlineStr">
        <is>
          <t>Get Per-SKU Profit Analysis, True Ad ROAS Calculator, and 2026 Benchmarks.</t>
        </is>
      </c>
    </row>
    <row r="21">
      <c r="A21" s="20" t="inlineStr">
        <is>
          <t>https://nicheaitool.com/shopify-profit-tracker</t>
        </is>
      </c>
    </row>
  </sheetData>
  <mergeCells count="2">
    <mergeCell ref="A2:G2"/>
    <mergeCell ref="A1:G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4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6" t="inlineStr">
        <is>
          <t>Quick Start Guide — FREE SAMPLE VERSION</t>
        </is>
      </c>
    </row>
    <row r="3">
      <c r="A3" s="14" t="inlineStr"/>
    </row>
    <row r="4">
      <c r="A4" s="15" t="inlineStr">
        <is>
          <t>Step 1: Open the 'Order Log' tab.</t>
        </is>
      </c>
    </row>
    <row r="5">
      <c r="A5" s="14" t="inlineStr">
        <is>
          <t xml:space="preserve">  Enter each order row by row. Fill in the yellow columns only:</t>
        </is>
      </c>
    </row>
    <row r="6">
      <c r="A6" s="14" t="inlineStr">
        <is>
          <t xml:space="preserve">  - Order Date, Order ID, SKU, Product Name, Quantity</t>
        </is>
      </c>
    </row>
    <row r="7">
      <c r="A7" s="14" t="inlineStr">
        <is>
          <t xml:space="preserve">  - Revenue, Discount, Refund, Unit COGS, Shipping Cost, 3PL Fee, Payment Fee, Ad Spend, Other Fees</t>
        </is>
      </c>
    </row>
    <row r="8">
      <c r="A8" s="14" t="inlineStr"/>
    </row>
    <row r="9">
      <c r="A9" s="15" t="inlineStr">
        <is>
          <t>Step 2: Go to 'SKU Analysis'.</t>
        </is>
      </c>
    </row>
    <row r="10">
      <c r="A10" s="14" t="inlineStr">
        <is>
          <t xml:space="preserve">  Enter your unique SKUs in column A. The rest auto-calculates.</t>
        </is>
      </c>
    </row>
    <row r="11">
      <c r="A11" s="14" t="inlineStr">
        <is>
          <t xml:space="preserve">  Any product with Net Margin below 10% turns RED — investigate why.</t>
        </is>
      </c>
    </row>
    <row r="12">
      <c r="A12" s="14" t="inlineStr"/>
    </row>
    <row r="13">
      <c r="A13" s="15" t="inlineStr">
        <is>
          <t>Step 3: Check 'Monthly P&amp;L'.</t>
        </is>
      </c>
    </row>
    <row r="14">
      <c r="A14" s="14" t="inlineStr">
        <is>
          <t xml:space="preserve">  See your monthly revenue, costs, ad spend, and net profit.</t>
        </is>
      </c>
    </row>
    <row r="15">
      <c r="A15" s="14" t="inlineStr">
        <is>
          <t xml:space="preserve">  The bar chart shows your net profit trend across the year.</t>
        </is>
      </c>
    </row>
    <row r="16">
      <c r="A16" s="14" t="inlineStr"/>
    </row>
    <row r="17">
      <c r="A17" s="15" t="inlineStr">
        <is>
          <t>Step 4: Use 'Ad ROAS' to check your ad efficiency.</t>
        </is>
      </c>
    </row>
    <row r="18">
      <c r="A18" s="14" t="inlineStr">
        <is>
          <t xml:space="preserve">  Enter your monthly ad spend, attributed revenue, and blended COGS%.</t>
        </is>
      </c>
    </row>
    <row r="19">
      <c r="A19" s="14" t="inlineStr">
        <is>
          <t xml:space="preserve">  The calculator reveals your TRUE ROAS after product costs — not the vanity number platforms show.</t>
        </is>
      </c>
    </row>
    <row r="20">
      <c r="A20" s="14" t="inlineStr"/>
    </row>
    <row r="21">
      <c r="A21" s="15" t="inlineStr">
        <is>
          <t>Step 5: Compare against 'Benchmarks'.</t>
        </is>
      </c>
    </row>
    <row r="22">
      <c r="A22" s="14" t="inlineStr">
        <is>
          <t xml:space="preserve">  See where your niche's median margins sit. If your net margin is below the range,</t>
        </is>
      </c>
    </row>
    <row r="23">
      <c r="A23" s="14" t="inlineStr">
        <is>
          <t xml:space="preserve">  review your landed COGS, return rate, and ad spend — the three biggest profit leaks.</t>
        </is>
      </c>
    </row>
    <row r="24">
      <c r="A24" s="14" t="inlineStr"/>
    </row>
    <row r="25">
      <c r="A25" s="15" t="inlineStr">
        <is>
          <t>Important Notes:</t>
        </is>
      </c>
    </row>
    <row r="26">
      <c r="A26" s="14" t="inlineStr">
        <is>
          <t xml:space="preserve">  - This template uses manual data entry. No Shopify API connection.</t>
        </is>
      </c>
    </row>
    <row r="27">
      <c r="A27" s="14" t="inlineStr">
        <is>
          <t xml:space="preserve">  - Enter 'Unit COGS' as your FULL landed cost (product + packaging + freight share), not just supplier invoice.</t>
        </is>
      </c>
    </row>
    <row r="28">
      <c r="A28" s="14" t="inlineStr">
        <is>
          <t xml:space="preserve">  - Payment Fee is typically 2.9% + $0.30 per order (Stripe/Shopify Payments).</t>
        </is>
      </c>
    </row>
    <row r="29">
      <c r="A29" s="14" t="inlineStr">
        <is>
          <t xml:space="preserve">  - 3PL Fee includes pick-and-pack, storage, and any monthly surcharges.</t>
        </is>
      </c>
    </row>
    <row r="30">
      <c r="A30" s="14" t="inlineStr">
        <is>
          <t xml:space="preserve">  - For questions: contact nicheaitool.com</t>
        </is>
      </c>
    </row>
    <row r="32">
      <c r="A32" t="inlineStr">
        <is>
          <t>Note: Rows 5-7 in 'Order Log' are sample data. Delete them and type your own orders from row 8.</t>
        </is>
      </c>
    </row>
    <row r="33">
      <c r="A33" t="inlineStr">
        <is>
          <t>The formulas in columns O-S work for rows 5-57. If you need more rows, copy the formula down.</t>
        </is>
      </c>
    </row>
    <row r="35">
      <c r="A35" t="inlineStr">
        <is>
          <t>Gross Profit (col Q) = Revenue - product COGS - outbound shipping. It does not subtract ad spend, payment fees, or 3PL fees.</t>
        </is>
      </c>
    </row>
    <row r="36">
      <c r="A36" t="inlineStr">
        <is>
          <t>Net Profit (col R) = after ALL costs: COGS, shipping, 3PL, payment fees, ad spend, other fees.</t>
        </is>
      </c>
    </row>
    <row r="37">
      <c r="A37" t="inlineStr">
        <is>
          <t>Refunded orders will show as a loss in this row — that is expected (you already incurred product + shipping cost).</t>
        </is>
      </c>
    </row>
    <row r="39">
      <c r="A39" s="21" t="inlineStr">
        <is>
          <t>--- FULL VERSION INCLUDES ---</t>
        </is>
      </c>
    </row>
    <row r="40">
      <c r="A40" s="22" t="inlineStr">
        <is>
          <t>✓ Per-SKU Profit Analysis — see which products make/lose money</t>
        </is>
      </c>
    </row>
    <row r="41">
      <c r="A41" s="22" t="inlineStr">
        <is>
          <t>✓ True Ad ROAS Calculator — ROAS after COGS, not just revenue</t>
        </is>
      </c>
    </row>
    <row r="42">
      <c r="A42" s="22" t="inlineStr">
        <is>
          <t>✓ 2026 Shopify Benchmarks — compare your store by niche</t>
        </is>
      </c>
    </row>
    <row r="43">
      <c r="A43" s="22" t="inlineStr">
        <is>
          <t>✓ Unlimited SKUs and orders</t>
        </is>
      </c>
    </row>
    <row r="44">
      <c r="A44" s="20" t="inlineStr">
        <is>
          <t>Get it at: https://nicheaitool.com/shopify-profit-tracker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2026-09-25T14:30:54Z</dcterms:created>
  <dcterms:modified xsi:type="dcterms:W3CDTF">2026-09-26T13:33:20Z</dcterms:modified>
</cp:coreProperties>
</file>