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 Log" sheetId="1" state="visible" r:id="rId1"/>
    <sheet name="Monthly P&amp;L" sheetId="2" state="visible" r:id="rId2"/>
    <sheet name="Quick Sta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1A2332"/>
      <sz val="16"/>
    </font>
    <font>
      <name val="Calibri"/>
      <color rgb="00666666"/>
      <sz val="11"/>
    </font>
    <font>
      <name val="Calibri"/>
      <b val="1"/>
      <color rgb="00FFFFFF"/>
      <sz val="11"/>
    </font>
    <font>
      <name val="Calibri"/>
      <b val="1"/>
      <color rgb="001A2332"/>
      <sz val="11"/>
    </font>
    <font>
      <color rgb="00888888"/>
      <sz val="10"/>
    </font>
    <font>
      <b val="1"/>
      <sz val="12"/>
    </font>
    <font>
      <sz val="11"/>
    </font>
    <font>
      <b val="1"/>
      <color rgb="001A2332"/>
      <sz val="12"/>
    </font>
    <font>
      <b val="1"/>
      <color rgb="00d4a853"/>
      <sz val="12"/>
    </font>
  </fonts>
  <fills count="4">
    <fill>
      <patternFill/>
    </fill>
    <fill>
      <patternFill patternType="gray125"/>
    </fill>
    <fill>
      <patternFill patternType="solid">
        <fgColor rgb="001A2332"/>
        <bgColor rgb="001A2332"/>
      </patternFill>
    </fill>
    <fill>
      <patternFill patternType="solid">
        <fgColor rgb="00FAF6ED"/>
        <bgColor rgb="00FAF6ED"/>
      </patternFill>
    </fill>
  </fills>
  <borders count="2">
    <border>
      <left/>
      <right/>
      <top/>
      <bottom/>
      <diagonal/>
    </border>
    <border>
      <left style="thin">
        <color rgb="00D0CCC2"/>
      </left>
      <right style="thin">
        <color rgb="00D0CCC2"/>
      </right>
      <top style="thin">
        <color rgb="00D0CCC2"/>
      </top>
      <bottom style="thin">
        <color rgb="00D0CCC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0" pivotButton="0" quotePrefix="0" xfId="0"/>
    <xf numFmtId="164" fontId="0" fillId="0" borderId="1" pivotButton="0" quotePrefix="0" xfId="0"/>
    <xf numFmtId="0" fontId="4" fillId="3" borderId="1" pivotButton="0" quotePrefix="0" xfId="0"/>
    <xf numFmtId="4" fontId="4" fillId="3" borderId="1" pivotButton="0" quotePrefix="0" xfId="0"/>
    <xf numFmtId="164" fontId="4" fillId="3" borderId="1" pivotButton="0" quotePrefix="0" xfId="0"/>
    <xf numFmtId="0" fontId="4" fillId="0" borderId="1" pivotButton="0" quotePrefix="0" xfId="0"/>
    <xf numFmtId="0" fontId="5" fillId="0" borderId="1" pivotButton="0" quotePrefix="0" xfId="0"/>
    <xf numFmtId="2" fontId="6" fillId="3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1">
    <dxf>
      <font>
        <b val="1"/>
        <color rgb="00C0392B"/>
      </font>
      <fill>
        <patternFill patternType="solid">
          <fgColor rgb="00FDECEA"/>
          <b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Net Profit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P&amp;L'!F4</f>
            </strRef>
          </tx>
          <spPr>
            <a:ln>
              <a:prstDash val="solid"/>
            </a:ln>
          </spPr>
          <cat>
            <numRef>
              <f>'Monthly P&amp;L'!$A$5:$A$16</f>
            </numRef>
          </cat>
          <val>
            <numRef>
              <f>'Monthly P&amp;L'!$F$5:$F$16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3</row>
      <rowOff>0</rowOff>
    </from>
    <ext cx="648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2" customWidth="1" min="4" max="4"/>
    <col width="6" customWidth="1" min="5" max="5"/>
    <col width="10" customWidth="1" min="6" max="6"/>
    <col width="10" customWidth="1" min="7" max="7"/>
    <col width="10" customWidth="1" min="8" max="8"/>
    <col width="10" customWidth="1" min="9" max="9"/>
    <col width="11" customWidth="1" min="10" max="10"/>
    <col width="9" customWidth="1" min="11" max="11"/>
    <col width="10" customWidth="1" min="12" max="12"/>
    <col width="10" customWidth="1" min="13" max="13"/>
    <col width="10" customWidth="1" min="14" max="14"/>
    <col width="11" customWidth="1" min="15" max="15"/>
    <col width="11" customWidth="1" min="16" max="16"/>
    <col width="11" customWidth="1" min="17" max="17"/>
    <col width="11" customWidth="1" min="18" max="18"/>
    <col width="10" customWidth="1" min="19" max="19"/>
  </cols>
  <sheetData>
    <row r="1">
      <c r="A1" s="1" t="inlineStr">
        <is>
          <t>Amazon Order Log — Enter your orders row by row</t>
        </is>
      </c>
    </row>
    <row r="2">
      <c r="A2" s="2" t="inlineStr">
        <is>
          <t>Fill in the yellow columns. Calculated columns (gray) update automatically. Add as many rows as you need.</t>
        </is>
      </c>
    </row>
    <row r="4">
      <c r="A4" s="3" t="inlineStr">
        <is>
          <t>Order Date</t>
        </is>
      </c>
      <c r="B4" s="3" t="inlineStr">
        <is>
          <t>Order ID</t>
        </is>
      </c>
      <c r="C4" s="3" t="inlineStr">
        <is>
          <t>SKU</t>
        </is>
      </c>
      <c r="D4" s="3" t="inlineStr">
        <is>
          <t>Product Name</t>
        </is>
      </c>
      <c r="E4" s="3" t="inlineStr">
        <is>
          <t>Qty</t>
        </is>
      </c>
      <c r="F4" s="3" t="inlineStr">
        <is>
          <t>Revenue</t>
        </is>
      </c>
      <c r="G4" s="3" t="inlineStr">
        <is>
          <t>Discount</t>
        </is>
      </c>
      <c r="H4" s="3" t="inlineStr">
        <is>
          <t>Refund</t>
        </is>
      </c>
      <c r="I4" s="3" t="inlineStr">
        <is>
          <t>Unit COGS</t>
        </is>
      </c>
      <c r="J4" t="inlineStr">
        <is>
          <t>FBA Fee</t>
        </is>
      </c>
      <c r="K4" t="inlineStr">
        <is>
          <t>Referral Fee</t>
        </is>
      </c>
      <c r="L4" t="inlineStr">
        <is>
          <t>Shipping Cost</t>
        </is>
      </c>
      <c r="M4" s="3" t="inlineStr">
        <is>
          <t>Payment Fee</t>
        </is>
      </c>
      <c r="N4" s="3" t="inlineStr">
        <is>
          <t>Ad Spend (PPC)</t>
        </is>
      </c>
      <c r="O4" s="3" t="inlineStr">
        <is>
          <t>Storage Fee</t>
        </is>
      </c>
      <c r="P4" s="3" t="inlineStr">
        <is>
          <t>Other Fees</t>
        </is>
      </c>
      <c r="Q4" s="3" t="inlineStr">
        <is>
          <t>Net Revenue</t>
        </is>
      </c>
      <c r="R4" s="3" t="inlineStr">
        <is>
          <t>Total Cost</t>
        </is>
      </c>
      <c r="S4" s="3" t="inlineStr">
        <is>
          <t>Gross Profit</t>
        </is>
      </c>
      <c r="T4" s="3" t="inlineStr">
        <is>
          <t>Net Profit</t>
        </is>
      </c>
      <c r="U4" s="3" t="inlineStr">
        <is>
          <t>Net Margin</t>
        </is>
      </c>
    </row>
    <row r="5">
      <c r="A5" s="4" t="inlineStr">
        <is>
          <t>2026-01-05</t>
        </is>
      </c>
      <c r="B5" s="4" t="inlineStr">
        <is>
          <t>AMZ-1001</t>
        </is>
      </c>
      <c r="C5" s="4" t="inlineStr">
        <is>
          <t>BEAUT-001</t>
        </is>
      </c>
      <c r="D5" s="4" t="inlineStr">
        <is>
          <t>Vitamin C Serum 30ml</t>
        </is>
      </c>
      <c r="E5" s="4" t="n">
        <v>2</v>
      </c>
      <c r="F5" s="5" t="n">
        <v>79.98</v>
      </c>
      <c r="G5" s="5" t="n">
        <v>0</v>
      </c>
      <c r="H5" s="5" t="n">
        <v>0</v>
      </c>
      <c r="I5" s="5" t="n">
        <v>12.5</v>
      </c>
      <c r="J5" t="n">
        <v>8.5</v>
      </c>
      <c r="K5" t="n">
        <v>12</v>
      </c>
      <c r="L5" t="n">
        <v>0</v>
      </c>
      <c r="M5" s="5" t="n">
        <v>2.4</v>
      </c>
      <c r="N5" s="5" t="n">
        <v>15</v>
      </c>
      <c r="O5" s="5" t="n">
        <v>1.2</v>
      </c>
      <c r="P5" s="5" t="n">
        <v>0</v>
      </c>
      <c r="Q5" s="5">
        <f>IF(F5="",0,F5-G5-H5)</f>
        <v/>
      </c>
      <c r="R5">
        <f>IF(F5="",0,(I5*E5)+J5+K5+L5+M5+N5+O5+P5)</f>
        <v/>
      </c>
      <c r="S5">
        <f>IF(F5="",0,F5-(I5*E5)-L5)</f>
        <v/>
      </c>
      <c r="T5">
        <f>IF(F5="",0,Q5-R5)</f>
        <v/>
      </c>
      <c r="U5">
        <f>IF(OR(F5="",Q5=0),"",T5/Q5)</f>
        <v/>
      </c>
    </row>
    <row r="6">
      <c r="A6" s="4" t="inlineStr">
        <is>
          <t>2026-01-08</t>
        </is>
      </c>
      <c r="B6" s="4" t="inlineStr">
        <is>
          <t>AMZ-1002</t>
        </is>
      </c>
      <c r="C6" s="4" t="inlineStr">
        <is>
          <t>BEAUT-002</t>
        </is>
      </c>
      <c r="D6" s="4" t="inlineStr">
        <is>
          <t>Retinol Cream 50ml</t>
        </is>
      </c>
      <c r="E6" s="4" t="n">
        <v>1</v>
      </c>
      <c r="F6" s="5" t="n">
        <v>49.99</v>
      </c>
      <c r="G6" s="5" t="n">
        <v>5</v>
      </c>
      <c r="H6" s="5" t="n">
        <v>0</v>
      </c>
      <c r="I6" s="5" t="n">
        <v>8</v>
      </c>
      <c r="J6" t="n">
        <v>6.2</v>
      </c>
      <c r="K6" t="n">
        <v>7.5</v>
      </c>
      <c r="L6" t="n">
        <v>0</v>
      </c>
      <c r="M6" s="5" t="n">
        <v>1.5</v>
      </c>
      <c r="N6" s="5" t="n">
        <v>12</v>
      </c>
      <c r="O6" s="5" t="n">
        <v>0.8</v>
      </c>
      <c r="P6" s="5" t="n">
        <v>0</v>
      </c>
      <c r="Q6" s="5">
        <f>IF(F6="",0,F6-G6-H6)</f>
        <v/>
      </c>
      <c r="R6">
        <f>IF(F6="",0,(I6*E6)+J6+K6+L6+M6+N6+O6+P6)</f>
        <v/>
      </c>
      <c r="S6">
        <f>IF(F6="",0,F6-(I6*E6)-L6)</f>
        <v/>
      </c>
      <c r="T6">
        <f>IF(F6="",0,Q6-R6)</f>
        <v/>
      </c>
      <c r="U6">
        <f>IF(OR(F6="",Q6=0),"",T6/Q6)</f>
        <v/>
      </c>
    </row>
    <row r="7">
      <c r="A7" s="4" t="inlineStr">
        <is>
          <t>2026-01-12</t>
        </is>
      </c>
      <c r="B7" s="4" t="inlineStr">
        <is>
          <t>AMZ-1003</t>
        </is>
      </c>
      <c r="C7" s="4" t="inlineStr">
        <is>
          <t>BEAUT-001</t>
        </is>
      </c>
      <c r="D7" s="4" t="inlineStr">
        <is>
          <t>Vitamin C Serum 30ml</t>
        </is>
      </c>
      <c r="E7" s="4" t="n">
        <v>3</v>
      </c>
      <c r="F7" s="5" t="n">
        <v>119.97</v>
      </c>
      <c r="G7" s="5" t="n">
        <v>0</v>
      </c>
      <c r="H7" s="5" t="n">
        <v>39.99</v>
      </c>
      <c r="I7" s="5" t="n">
        <v>12.5</v>
      </c>
      <c r="J7" t="n">
        <v>12.75</v>
      </c>
      <c r="K7" t="n">
        <v>18</v>
      </c>
      <c r="L7" t="n">
        <v>0</v>
      </c>
      <c r="M7" s="5" t="n">
        <v>3.6</v>
      </c>
      <c r="N7" s="5" t="n">
        <v>25</v>
      </c>
      <c r="O7" s="5" t="n">
        <v>1.8</v>
      </c>
      <c r="P7" s="5" t="n">
        <v>0</v>
      </c>
      <c r="Q7" s="5">
        <f>IF(F7="",0,F7-G7-H7)</f>
        <v/>
      </c>
      <c r="R7">
        <f>IF(F7="",0,(I7*E7)+J7+K7+L7+M7+N7+O7+P7)</f>
        <v/>
      </c>
      <c r="S7">
        <f>IF(F7="",0,F7-(I7*E7)-L7)</f>
        <v/>
      </c>
      <c r="T7">
        <f>IF(F7="",0,Q7-R7)</f>
        <v/>
      </c>
      <c r="U7">
        <f>IF(OR(F7="",Q7=0),"",T7/Q7)</f>
        <v/>
      </c>
    </row>
    <row r="8">
      <c r="A8" s="4" t="inlineStr">
        <is>
          <t>2026-01-15</t>
        </is>
      </c>
      <c r="B8" s="4" t="inlineStr">
        <is>
          <t>AMZ-1004</t>
        </is>
      </c>
      <c r="C8" s="4" t="inlineStr">
        <is>
          <t>BEAUT-003</t>
        </is>
      </c>
      <c r="D8" s="4" t="inlineStr">
        <is>
          <t>Hyaluronic Acid 2oz</t>
        </is>
      </c>
      <c r="E8" s="4" t="n">
        <v>5</v>
      </c>
      <c r="F8" s="5" t="n">
        <v>149.95</v>
      </c>
      <c r="G8" s="5" t="n">
        <v>10</v>
      </c>
      <c r="H8" s="5" t="n">
        <v>0</v>
      </c>
      <c r="I8" s="5" t="n">
        <v>6</v>
      </c>
      <c r="J8" t="n">
        <v>15.5</v>
      </c>
      <c r="K8" t="n">
        <v>22.5</v>
      </c>
      <c r="L8" t="n">
        <v>0</v>
      </c>
      <c r="M8" s="5" t="n">
        <v>4.5</v>
      </c>
      <c r="N8" s="5" t="n">
        <v>30</v>
      </c>
      <c r="O8" s="5" t="n">
        <v>2.5</v>
      </c>
      <c r="P8" s="5" t="n">
        <v>0</v>
      </c>
      <c r="Q8" s="5">
        <f>IF(F8="",0,F8-G8-H8)</f>
        <v/>
      </c>
      <c r="R8" s="4">
        <f>IF(F8="",0,(I8*E8)+J8+K8+L8+M8+N8+O8+P8)</f>
        <v/>
      </c>
      <c r="S8" s="4">
        <f>IF(F8="",0,F8-(I8*E8)-L8)</f>
        <v/>
      </c>
      <c r="T8" s="4">
        <f>IF(F8="",0,Q8-R8)</f>
        <v/>
      </c>
      <c r="U8" s="4">
        <f>IF(OR(F8="",Q8=0),"",T8/Q8)</f>
        <v/>
      </c>
    </row>
    <row r="9">
      <c r="A9" s="4" t="inlineStr">
        <is>
          <t>2026-01-20</t>
        </is>
      </c>
      <c r="B9" s="4" t="inlineStr">
        <is>
          <t>AMZ-1005</t>
        </is>
      </c>
      <c r="C9" s="4" t="inlineStr">
        <is>
          <t>BEAUT-002</t>
        </is>
      </c>
      <c r="D9" s="4" t="inlineStr">
        <is>
          <t>Retinol Cream 50ml</t>
        </is>
      </c>
      <c r="E9" s="4" t="n">
        <v>2</v>
      </c>
      <c r="F9" s="5" t="n">
        <v>99.98</v>
      </c>
      <c r="G9" s="5" t="n">
        <v>0</v>
      </c>
      <c r="H9" s="5" t="n">
        <v>0</v>
      </c>
      <c r="I9" s="5" t="n">
        <v>8</v>
      </c>
      <c r="J9" t="n">
        <v>12.4</v>
      </c>
      <c r="K9" t="n">
        <v>15</v>
      </c>
      <c r="L9" t="n">
        <v>0</v>
      </c>
      <c r="M9" s="5" t="n">
        <v>3</v>
      </c>
      <c r="N9" s="5" t="n">
        <v>18</v>
      </c>
      <c r="O9" s="5" t="n">
        <v>1</v>
      </c>
      <c r="P9" s="5" t="n">
        <v>0</v>
      </c>
      <c r="Q9" s="5">
        <f>IF(F9="",0,F9-G9-H9)</f>
        <v/>
      </c>
      <c r="R9" s="4">
        <f>IF(F9="",0,(I9*E9)+J9+K9+L9+M9+N9+O9+P9)</f>
        <v/>
      </c>
      <c r="S9" s="4">
        <f>IF(F9="",0,F9-(I9*E9)-L9)</f>
        <v/>
      </c>
      <c r="T9" s="4">
        <f>IF(F9="",0,Q9-R9)</f>
        <v/>
      </c>
      <c r="U9" s="4">
        <f>IF(OR(F9="",Q9=0),"",T9/Q9)</f>
        <v/>
      </c>
    </row>
    <row r="10">
      <c r="A10" s="4" t="inlineStr">
        <is>
          <t>2026-02-02</t>
        </is>
      </c>
      <c r="B10" s="4" t="inlineStr">
        <is>
          <t>AMZ-1006</t>
        </is>
      </c>
      <c r="C10" s="4" t="inlineStr">
        <is>
          <t>BEAUT-001</t>
        </is>
      </c>
      <c r="D10" s="4" t="inlineStr">
        <is>
          <t>Vitamin C Serum 30ml</t>
        </is>
      </c>
      <c r="E10" s="4" t="n">
        <v>4</v>
      </c>
      <c r="F10" s="5" t="n">
        <v>159.96</v>
      </c>
      <c r="G10" s="5" t="n">
        <v>0</v>
      </c>
      <c r="H10" s="5" t="n">
        <v>0</v>
      </c>
      <c r="I10" s="5" t="n">
        <v>12.5</v>
      </c>
      <c r="J10" t="n">
        <v>17</v>
      </c>
      <c r="K10" t="n">
        <v>24</v>
      </c>
      <c r="L10" t="n">
        <v>0</v>
      </c>
      <c r="M10" s="5" t="n">
        <v>4.8</v>
      </c>
      <c r="N10" s="5" t="n">
        <v>35</v>
      </c>
      <c r="O10" s="5" t="n">
        <v>2</v>
      </c>
      <c r="P10" s="5" t="n">
        <v>0</v>
      </c>
      <c r="Q10" s="5">
        <f>IF(F10="",0,F10-G10-H10)</f>
        <v/>
      </c>
      <c r="R10" s="4">
        <f>IF(F10="",0,(I10*E10)+J10+K10+L10+M10+N10+O10+P10)</f>
        <v/>
      </c>
      <c r="S10" s="4">
        <f>IF(F10="",0,F10-(I10*E10)-L10)</f>
        <v/>
      </c>
      <c r="T10" s="4">
        <f>IF(F10="",0,Q10-R10)</f>
        <v/>
      </c>
      <c r="U10" s="4">
        <f>IF(OR(F10="",Q10=0),"",T10/Q10)</f>
        <v/>
      </c>
    </row>
    <row r="11">
      <c r="A11" s="4" t="inlineStr">
        <is>
          <t>2026-02-08</t>
        </is>
      </c>
      <c r="B11" s="4" t="inlineStr">
        <is>
          <t>AMZ-1007</t>
        </is>
      </c>
      <c r="C11" s="4" t="inlineStr">
        <is>
          <t>BEAUT-003</t>
        </is>
      </c>
      <c r="D11" s="4" t="inlineStr">
        <is>
          <t>Hyaluronic Acid 2oz</t>
        </is>
      </c>
      <c r="E11" s="4" t="n">
        <v>3</v>
      </c>
      <c r="F11" s="5" t="n">
        <v>89.97</v>
      </c>
      <c r="G11" s="5" t="n">
        <v>5</v>
      </c>
      <c r="H11" s="5" t="n">
        <v>0</v>
      </c>
      <c r="I11" s="5" t="n">
        <v>6</v>
      </c>
      <c r="J11" t="n">
        <v>9.300000000000001</v>
      </c>
      <c r="K11" t="n">
        <v>13.5</v>
      </c>
      <c r="L11" t="n">
        <v>0</v>
      </c>
      <c r="M11" s="5" t="n">
        <v>2.7</v>
      </c>
      <c r="N11" s="5" t="n">
        <v>20</v>
      </c>
      <c r="O11" s="5" t="n">
        <v>1.5</v>
      </c>
      <c r="P11" s="5" t="n">
        <v>0</v>
      </c>
      <c r="Q11" s="5">
        <f>IF(F11="",0,F11-G11-H11)</f>
        <v/>
      </c>
      <c r="R11" s="4">
        <f>IF(F11="",0,(I11*E11)+J11+K11+L11+M11+N11+O11+P11)</f>
        <v/>
      </c>
      <c r="S11" s="4">
        <f>IF(F11="",0,F11-(I11*E11)-L11)</f>
        <v/>
      </c>
      <c r="T11" s="4">
        <f>IF(F11="",0,Q11-R11)</f>
        <v/>
      </c>
      <c r="U11" s="4">
        <f>IF(OR(F11="",Q11=0),"",T11/Q11)</f>
        <v/>
      </c>
    </row>
    <row r="12">
      <c r="A12" s="4" t="inlineStr">
        <is>
          <t>2026-02-15</t>
        </is>
      </c>
      <c r="B12" s="4" t="inlineStr">
        <is>
          <t>AMZ-1008</t>
        </is>
      </c>
      <c r="C12" s="4" t="inlineStr">
        <is>
          <t>BEAUT-002</t>
        </is>
      </c>
      <c r="D12" s="4" t="inlineStr">
        <is>
          <t>Retinol Cream 50ml</t>
        </is>
      </c>
      <c r="E12" s="4" t="n">
        <v>1</v>
      </c>
      <c r="F12" s="5" t="n">
        <v>49.99</v>
      </c>
      <c r="G12" s="5" t="n">
        <v>0</v>
      </c>
      <c r="H12" s="5" t="n">
        <v>49.99</v>
      </c>
      <c r="I12" s="5" t="n">
        <v>8</v>
      </c>
      <c r="J12" t="n">
        <v>6.2</v>
      </c>
      <c r="K12" t="n">
        <v>7.5</v>
      </c>
      <c r="L12" t="n">
        <v>0</v>
      </c>
      <c r="M12" s="5" t="n">
        <v>1.5</v>
      </c>
      <c r="N12" s="5" t="n">
        <v>10</v>
      </c>
      <c r="O12" s="5" t="n">
        <v>0.5</v>
      </c>
      <c r="P12" s="5" t="n">
        <v>0</v>
      </c>
      <c r="Q12" s="5">
        <f>IF(F12="",0,F12-G12-H12)</f>
        <v/>
      </c>
      <c r="R12" s="4">
        <f>IF(F12="",0,(I12*E12)+J12+K12+L12+M12+N12+O12+P12)</f>
        <v/>
      </c>
      <c r="S12" s="4">
        <f>IF(F12="",0,F12-(I12*E12)-L12)</f>
        <v/>
      </c>
      <c r="T12" s="4">
        <f>IF(F12="",0,Q12-R12)</f>
        <v/>
      </c>
      <c r="U12" s="4">
        <f>IF(OR(F12="",Q12=0),"",T12/Q12)</f>
        <v/>
      </c>
    </row>
    <row r="13">
      <c r="A13" s="4" t="n"/>
      <c r="B13" s="4" t="n"/>
      <c r="C13" s="4" t="n"/>
      <c r="D13" s="4" t="n"/>
      <c r="E13" s="4" t="n"/>
      <c r="F13" s="5" t="n"/>
      <c r="G13" s="5" t="n"/>
      <c r="H13" s="5" t="n"/>
      <c r="I13" s="5" t="n"/>
      <c r="M13" s="5" t="n"/>
      <c r="N13" s="5" t="n"/>
      <c r="O13" s="5" t="n"/>
      <c r="P13" s="5" t="n"/>
      <c r="Q13" s="5">
        <f>IF(F13="",0,F13-G13-H13)</f>
        <v/>
      </c>
      <c r="R13" s="4">
        <f>IF(F13="",0,(I13*E13)+J13+K13+L13+M13+N13+O13+P13)</f>
        <v/>
      </c>
      <c r="S13" s="4">
        <f>IF(F13="",0,F13-(I13*E13)-L13)</f>
        <v/>
      </c>
      <c r="T13" s="4">
        <f>IF(F13="",0,Q13-R13)</f>
        <v/>
      </c>
      <c r="U13" s="4">
        <f>IF(OR(F13="",Q13=0),"",T13/Q13)</f>
        <v/>
      </c>
    </row>
    <row r="14">
      <c r="A14" s="4" t="n"/>
      <c r="B14" s="4" t="n"/>
      <c r="C14" s="4" t="n"/>
      <c r="D14" s="4" t="n"/>
      <c r="E14" s="4" t="n"/>
      <c r="F14" s="5" t="n"/>
      <c r="G14" s="5" t="n"/>
      <c r="H14" s="5" t="n"/>
      <c r="I14" s="5" t="n"/>
      <c r="M14" s="5" t="n"/>
      <c r="N14" s="5" t="n"/>
      <c r="O14" s="5" t="n"/>
      <c r="P14" s="5" t="n"/>
      <c r="Q14" s="5">
        <f>IF(F14="",0,F14-G14-H14)</f>
        <v/>
      </c>
      <c r="R14" s="4">
        <f>IF(F14="",0,(I14*E14)+J14+K14+L14+M14+N14+O14+P14)</f>
        <v/>
      </c>
      <c r="S14" s="4">
        <f>IF(F14="",0,F14-(I14*E14)-L14)</f>
        <v/>
      </c>
      <c r="T14" s="4">
        <f>IF(F14="",0,Q14-R14)</f>
        <v/>
      </c>
      <c r="U14" s="4">
        <f>IF(OR(F14="",Q14=0),"",T14/Q14)</f>
        <v/>
      </c>
    </row>
    <row r="15">
      <c r="A15" s="4" t="n"/>
      <c r="B15" s="4" t="n"/>
      <c r="C15" s="4" t="n"/>
      <c r="D15" s="4" t="n"/>
      <c r="E15" s="4" t="n"/>
      <c r="F15" s="5" t="n"/>
      <c r="G15" s="5" t="n"/>
      <c r="H15" s="5" t="n"/>
      <c r="I15" s="5" t="n"/>
      <c r="M15" s="5" t="n"/>
      <c r="N15" s="5" t="n"/>
      <c r="O15" s="5" t="n"/>
      <c r="P15" s="5" t="n"/>
      <c r="Q15" s="5">
        <f>IF(F15="",0,F15-G15-H15)</f>
        <v/>
      </c>
      <c r="R15" s="4">
        <f>IF(F15="",0,(I15*E15)+J15+K15+L15+M15+N15+O15+P15)</f>
        <v/>
      </c>
      <c r="S15" s="4">
        <f>IF(F15="",0,F15-(I15*E15)-L15)</f>
        <v/>
      </c>
      <c r="T15" s="4">
        <f>IF(F15="",0,Q15-R15)</f>
        <v/>
      </c>
      <c r="U15" s="4">
        <f>IF(OR(F15="",Q15=0),"",T15/Q15)</f>
        <v/>
      </c>
    </row>
    <row r="16">
      <c r="A16" s="4" t="n"/>
      <c r="B16" s="4" t="n"/>
      <c r="C16" s="4" t="n"/>
      <c r="D16" s="4" t="n"/>
      <c r="E16" s="4" t="n"/>
      <c r="F16" s="5" t="n"/>
      <c r="G16" s="5" t="n"/>
      <c r="H16" s="5" t="n"/>
      <c r="I16" s="5" t="n"/>
      <c r="M16" s="5" t="n"/>
      <c r="N16" s="5" t="n"/>
      <c r="O16" s="5" t="n"/>
      <c r="P16" s="5" t="n"/>
      <c r="Q16" s="5">
        <f>IF(F16="",0,F16-G16-H16)</f>
        <v/>
      </c>
      <c r="R16" s="4">
        <f>IF(F16="",0,(I16*E16)+J16+K16+L16+M16+N16+O16+P16)</f>
        <v/>
      </c>
      <c r="S16" s="4">
        <f>IF(F16="",0,F16-(I16*E16)-L16)</f>
        <v/>
      </c>
      <c r="T16" s="4">
        <f>IF(F16="",0,Q16-R16)</f>
        <v/>
      </c>
      <c r="U16" s="4">
        <f>IF(OR(F16="",Q16=0),"",T16/Q16)</f>
        <v/>
      </c>
    </row>
    <row r="17">
      <c r="A17" s="4" t="n"/>
      <c r="B17" s="4" t="n"/>
      <c r="C17" s="4" t="n"/>
      <c r="D17" s="4" t="n"/>
      <c r="E17" s="4" t="n"/>
      <c r="F17" s="5" t="n"/>
      <c r="G17" s="5" t="n"/>
      <c r="H17" s="5" t="n"/>
      <c r="I17" s="5" t="n"/>
      <c r="M17" s="5" t="n"/>
      <c r="N17" s="5" t="n"/>
      <c r="O17" s="5" t="n"/>
      <c r="P17" s="5" t="n"/>
      <c r="Q17" s="5">
        <f>IF(F17="",0,F17-G17-H17)</f>
        <v/>
      </c>
      <c r="R17" s="4">
        <f>IF(F17="",0,(I17*E17)+J17+K17+L17+M17+N17+O17+P17)</f>
        <v/>
      </c>
      <c r="S17" s="4">
        <f>IF(F17="",0,F17-(I17*E17)-L17)</f>
        <v/>
      </c>
      <c r="T17" s="4">
        <f>IF(F17="",0,Q17-R17)</f>
        <v/>
      </c>
      <c r="U17" s="4">
        <f>IF(OR(F17="",Q17=0),"",T17/Q17)</f>
        <v/>
      </c>
    </row>
    <row r="18">
      <c r="A18" s="4" t="n"/>
      <c r="B18" s="4" t="n"/>
      <c r="C18" s="4" t="n"/>
      <c r="D18" s="4" t="n"/>
      <c r="E18" s="4" t="n"/>
      <c r="F18" s="5" t="n"/>
      <c r="G18" s="5" t="n"/>
      <c r="H18" s="5" t="n"/>
      <c r="I18" s="5" t="n"/>
      <c r="M18" s="5" t="n"/>
      <c r="N18" s="5" t="n"/>
      <c r="O18" s="5" t="n"/>
      <c r="P18" s="5" t="n"/>
      <c r="Q18" s="5">
        <f>IF(F18="",0,F18-G18-H18)</f>
        <v/>
      </c>
      <c r="R18" s="4">
        <f>IF(F18="",0,(I18*E18)+J18+K18+L18+M18+N18+O18+P18)</f>
        <v/>
      </c>
      <c r="S18" s="4">
        <f>IF(F18="",0,F18-(I18*E18)-L18)</f>
        <v/>
      </c>
      <c r="T18" s="4">
        <f>IF(F18="",0,Q18-R18)</f>
        <v/>
      </c>
      <c r="U18" s="4">
        <f>IF(OR(F18="",Q18=0),"",T18/Q18)</f>
        <v/>
      </c>
    </row>
    <row r="19">
      <c r="A19" s="4" t="n"/>
      <c r="B19" s="4" t="n"/>
      <c r="C19" s="4" t="n"/>
      <c r="D19" s="4" t="n"/>
      <c r="E19" s="4" t="n"/>
      <c r="F19" s="5" t="n"/>
      <c r="G19" s="5" t="n"/>
      <c r="H19" s="5" t="n"/>
      <c r="I19" s="5" t="n"/>
      <c r="M19" s="5" t="n"/>
      <c r="N19" s="5" t="n"/>
      <c r="O19" s="5" t="n"/>
      <c r="P19" s="5" t="n"/>
      <c r="Q19" s="5">
        <f>IF(F19="",0,F19-G19-H19)</f>
        <v/>
      </c>
      <c r="R19" s="4">
        <f>IF(F19="",0,(I19*E19)+J19+K19+L19+M19+N19+O19+P19)</f>
        <v/>
      </c>
      <c r="S19" s="4">
        <f>IF(F19="",0,F19-(I19*E19)-L19)</f>
        <v/>
      </c>
      <c r="T19" s="4">
        <f>IF(F19="",0,Q19-R19)</f>
        <v/>
      </c>
      <c r="U19" s="4">
        <f>IF(OR(F19="",Q19=0),"",T19/Q19)</f>
        <v/>
      </c>
    </row>
    <row r="20">
      <c r="A20" s="4" t="n"/>
      <c r="B20" s="4" t="n"/>
      <c r="C20" s="4" t="n"/>
      <c r="D20" s="4" t="n"/>
      <c r="E20" s="4" t="n"/>
      <c r="F20" s="5" t="n"/>
      <c r="G20" s="5" t="n"/>
      <c r="H20" s="5" t="n"/>
      <c r="I20" s="5" t="n"/>
      <c r="M20" s="5" t="n"/>
      <c r="N20" s="5" t="n"/>
      <c r="O20" s="5" t="n"/>
      <c r="P20" s="5" t="n"/>
      <c r="Q20" s="5">
        <f>IF(F20="",0,F20-G20-H20)</f>
        <v/>
      </c>
      <c r="R20" s="4">
        <f>IF(F20="",0,(I20*E20)+J20+K20+L20+M20+N20+O20+P20)</f>
        <v/>
      </c>
      <c r="S20" s="4">
        <f>IF(F20="",0,F20-(I20*E20)-L20)</f>
        <v/>
      </c>
      <c r="T20" s="4">
        <f>IF(F20="",0,Q20-R20)</f>
        <v/>
      </c>
      <c r="U20" s="4">
        <f>IF(OR(F20="",Q20=0),"",T20/Q20)</f>
        <v/>
      </c>
    </row>
    <row r="21">
      <c r="A21" s="4" t="n"/>
      <c r="B21" s="4" t="n"/>
      <c r="C21" s="4" t="n"/>
      <c r="D21" s="4" t="n"/>
      <c r="E21" s="4" t="n"/>
      <c r="F21" s="5" t="n"/>
      <c r="G21" s="5" t="n"/>
      <c r="H21" s="5" t="n"/>
      <c r="I21" s="5" t="n"/>
      <c r="M21" s="5" t="n"/>
      <c r="N21" s="5" t="n"/>
      <c r="O21" s="5" t="n"/>
      <c r="P21" s="5" t="n"/>
      <c r="Q21" s="5">
        <f>IF(F21="",0,F21-G21-H21)</f>
        <v/>
      </c>
      <c r="R21" s="4">
        <f>IF(F21="",0,(I21*E21)+J21+K21+L21+M21+N21+O21+P21)</f>
        <v/>
      </c>
      <c r="S21" s="4">
        <f>IF(F21="",0,F21-(I21*E21)-L21)</f>
        <v/>
      </c>
      <c r="T21" s="4">
        <f>IF(F21="",0,Q21-R21)</f>
        <v/>
      </c>
      <c r="U21" s="4">
        <f>IF(OR(F21="",Q21=0),"",T21/Q21)</f>
        <v/>
      </c>
    </row>
    <row r="22">
      <c r="A22" s="4" t="n"/>
      <c r="B22" s="4" t="n"/>
      <c r="C22" s="4" t="n"/>
      <c r="D22" s="4" t="n"/>
      <c r="E22" s="4" t="n"/>
      <c r="F22" s="5" t="n"/>
      <c r="G22" s="5" t="n"/>
      <c r="H22" s="5" t="n"/>
      <c r="I22" s="5" t="n"/>
      <c r="M22" s="5" t="n"/>
      <c r="N22" s="5" t="n"/>
      <c r="O22" s="5" t="n"/>
      <c r="P22" s="5" t="n"/>
      <c r="Q22" s="5">
        <f>IF(F22="",0,F22-G22-H22)</f>
        <v/>
      </c>
      <c r="R22" s="4">
        <f>IF(F22="",0,(I22*E22)+J22+K22+L22+M22+N22+O22+P22)</f>
        <v/>
      </c>
      <c r="S22" s="4">
        <f>IF(F22="",0,F22-(I22*E22)-L22)</f>
        <v/>
      </c>
      <c r="T22" s="4">
        <f>IF(F22="",0,Q22-R22)</f>
        <v/>
      </c>
      <c r="U22" s="4">
        <f>IF(OR(F22="",Q22=0),"",T22/Q22)</f>
        <v/>
      </c>
    </row>
    <row r="23">
      <c r="A23" s="4" t="n"/>
      <c r="B23" s="4" t="n"/>
      <c r="C23" s="4" t="n"/>
      <c r="D23" s="4" t="n"/>
      <c r="E23" s="4" t="n"/>
      <c r="F23" s="5" t="n"/>
      <c r="G23" s="5" t="n"/>
      <c r="H23" s="5" t="n"/>
      <c r="I23" s="5" t="n"/>
      <c r="M23" s="5" t="n"/>
      <c r="N23" s="5" t="n"/>
      <c r="O23" s="5" t="n"/>
      <c r="P23" s="5" t="n"/>
      <c r="Q23" s="5">
        <f>IF(F23="",0,F23-G23-H23)</f>
        <v/>
      </c>
      <c r="R23" s="4">
        <f>IF(F23="",0,(I23*E23)+J23+K23+L23+M23+N23+O23+P23)</f>
        <v/>
      </c>
      <c r="S23" s="4">
        <f>IF(F23="",0,F23-(I23*E23)-L23)</f>
        <v/>
      </c>
      <c r="T23" s="4">
        <f>IF(F23="",0,Q23-R23)</f>
        <v/>
      </c>
      <c r="U23" s="4">
        <f>IF(OR(F23="",Q23=0),"",T23/Q23)</f>
        <v/>
      </c>
    </row>
    <row r="24">
      <c r="A24" s="4" t="n"/>
      <c r="B24" s="4" t="n"/>
      <c r="C24" s="4" t="n"/>
      <c r="D24" s="4" t="n"/>
      <c r="E24" s="4" t="n"/>
      <c r="F24" s="5" t="n"/>
      <c r="G24" s="5" t="n"/>
      <c r="H24" s="5" t="n"/>
      <c r="I24" s="5" t="n"/>
      <c r="M24" s="5" t="n"/>
      <c r="N24" s="5" t="n"/>
      <c r="O24" s="5" t="n"/>
      <c r="P24" s="5" t="n"/>
      <c r="Q24" s="5">
        <f>IF(F24="",0,F24-G24-H24)</f>
        <v/>
      </c>
      <c r="R24" s="4">
        <f>IF(F24="",0,(I24*E24)+J24+K24+L24+M24+N24+O24+P24)</f>
        <v/>
      </c>
      <c r="S24" s="4">
        <f>IF(F24="",0,F24-(I24*E24)-L24)</f>
        <v/>
      </c>
      <c r="T24" s="4">
        <f>IF(F24="",0,Q24-R24)</f>
        <v/>
      </c>
      <c r="U24" s="4">
        <f>IF(OR(F24="",Q24=0),"",T24/Q24)</f>
        <v/>
      </c>
    </row>
    <row r="25">
      <c r="A25" s="4" t="n"/>
      <c r="B25" s="4" t="n"/>
      <c r="C25" s="4" t="n"/>
      <c r="D25" s="4" t="n"/>
      <c r="E25" s="4" t="n"/>
      <c r="F25" s="5" t="n"/>
      <c r="G25" s="5" t="n"/>
      <c r="H25" s="5" t="n"/>
      <c r="I25" s="5" t="n"/>
      <c r="M25" s="5" t="n"/>
      <c r="N25" s="5" t="n"/>
      <c r="O25" s="5" t="n"/>
      <c r="P25" s="5" t="n"/>
      <c r="Q25" s="5">
        <f>IF(F25="",0,F25-G25-H25)</f>
        <v/>
      </c>
      <c r="R25" s="4">
        <f>IF(F25="",0,(I25*E25)+J25+K25+L25+M25+N25+O25+P25)</f>
        <v/>
      </c>
      <c r="S25" s="4">
        <f>IF(F25="",0,F25-(I25*E25)-L25)</f>
        <v/>
      </c>
      <c r="T25" s="4">
        <f>IF(F25="",0,Q25-R25)</f>
        <v/>
      </c>
      <c r="U25" s="4">
        <f>IF(OR(F25="",Q25=0),"",T25/Q25)</f>
        <v/>
      </c>
    </row>
    <row r="26">
      <c r="A26" s="4" t="n"/>
      <c r="B26" s="4" t="n"/>
      <c r="C26" s="4" t="n"/>
      <c r="D26" s="4" t="n"/>
      <c r="E26" s="4" t="n"/>
      <c r="F26" s="5" t="n"/>
      <c r="G26" s="5" t="n"/>
      <c r="H26" s="5" t="n"/>
      <c r="I26" s="5" t="n"/>
      <c r="M26" s="5" t="n"/>
      <c r="N26" s="5" t="n"/>
      <c r="O26" s="5" t="n"/>
      <c r="P26" s="5" t="n"/>
      <c r="Q26" s="5">
        <f>IF(F26="",0,F26-G26-H26)</f>
        <v/>
      </c>
      <c r="R26" s="4">
        <f>IF(F26="",0,(I26*E26)+J26+K26+L26+M26+N26+O26+P26)</f>
        <v/>
      </c>
      <c r="S26" s="4">
        <f>IF(F26="",0,F26-(I26*E26)-L26)</f>
        <v/>
      </c>
      <c r="T26" s="4">
        <f>IF(F26="",0,Q26-R26)</f>
        <v/>
      </c>
      <c r="U26" s="4">
        <f>IF(OR(F26="",Q26=0),"",T26/Q26)</f>
        <v/>
      </c>
    </row>
    <row r="27">
      <c r="A27" s="4" t="n"/>
      <c r="B27" s="4" t="n"/>
      <c r="C27" s="4" t="n"/>
      <c r="D27" s="4" t="n"/>
      <c r="E27" s="4" t="n"/>
      <c r="F27" s="5" t="n"/>
      <c r="G27" s="5" t="n"/>
      <c r="H27" s="5" t="n"/>
      <c r="I27" s="5" t="n"/>
      <c r="M27" s="5" t="n"/>
      <c r="N27" s="5" t="n"/>
      <c r="O27" s="5" t="n"/>
      <c r="P27" s="5" t="n"/>
      <c r="Q27" s="5">
        <f>IF(F27="",0,F27-G27-H27)</f>
        <v/>
      </c>
      <c r="R27" s="4">
        <f>IF(F27="",0,(I27*E27)+J27+K27+L27+M27+N27+O27+P27)</f>
        <v/>
      </c>
      <c r="S27" s="4">
        <f>IF(F27="",0,F27-(I27*E27)-L27)</f>
        <v/>
      </c>
      <c r="T27" s="4">
        <f>IF(F27="",0,Q27-R27)</f>
        <v/>
      </c>
      <c r="U27" s="4">
        <f>IF(OR(F27="",Q27=0),"",T27/Q27)</f>
        <v/>
      </c>
    </row>
    <row r="28">
      <c r="A28" s="4" t="n"/>
      <c r="B28" s="4" t="n"/>
      <c r="C28" s="4" t="n"/>
      <c r="D28" s="4" t="n"/>
      <c r="E28" s="4" t="n"/>
      <c r="F28" s="5" t="n"/>
      <c r="G28" s="5" t="n"/>
      <c r="H28" s="5" t="n"/>
      <c r="I28" s="5" t="n"/>
      <c r="M28" s="5" t="n"/>
      <c r="N28" s="5" t="n"/>
      <c r="O28" s="5" t="n"/>
      <c r="P28" s="5" t="n"/>
      <c r="Q28" s="5">
        <f>IF(F28="",0,F28-G28-H28)</f>
        <v/>
      </c>
      <c r="R28" s="4">
        <f>IF(F28="",0,(I28*E28)+J28+K28+L28+M28+N28+O28+P28)</f>
        <v/>
      </c>
      <c r="S28" s="4">
        <f>IF(F28="",0,F28-(I28*E28)-L28)</f>
        <v/>
      </c>
      <c r="T28" s="4">
        <f>IF(F28="",0,Q28-R28)</f>
        <v/>
      </c>
      <c r="U28" s="4">
        <f>IF(OR(F28="",Q28=0),"",T28/Q28)</f>
        <v/>
      </c>
    </row>
    <row r="29">
      <c r="A29" s="4" t="n"/>
      <c r="B29" s="4" t="n"/>
      <c r="C29" s="4" t="n"/>
      <c r="D29" s="4" t="n"/>
      <c r="E29" s="4" t="n"/>
      <c r="F29" s="5" t="n"/>
      <c r="G29" s="5" t="n"/>
      <c r="H29" s="5" t="n"/>
      <c r="I29" s="5" t="n"/>
      <c r="M29" s="5" t="n"/>
      <c r="N29" s="5" t="n"/>
      <c r="O29" s="5" t="n"/>
      <c r="P29" s="5" t="n"/>
      <c r="Q29" s="5">
        <f>IF(F29="",0,F29-G29-H29)</f>
        <v/>
      </c>
      <c r="R29" s="4">
        <f>IF(F29="",0,(I29*E29)+J29+K29+L29+M29+N29+O29+P29)</f>
        <v/>
      </c>
      <c r="S29" s="4">
        <f>IF(F29="",0,F29-(I29*E29)-L29)</f>
        <v/>
      </c>
      <c r="T29" s="4">
        <f>IF(F29="",0,Q29-R29)</f>
        <v/>
      </c>
      <c r="U29" s="4">
        <f>IF(OR(F29="",Q29=0),"",T29/Q29)</f>
        <v/>
      </c>
    </row>
    <row r="30">
      <c r="A30" s="4" t="n"/>
      <c r="B30" s="4" t="n"/>
      <c r="C30" s="4" t="n"/>
      <c r="D30" s="4" t="n"/>
      <c r="E30" s="4" t="n"/>
      <c r="F30" s="5" t="n"/>
      <c r="G30" s="5" t="n"/>
      <c r="H30" s="5" t="n"/>
      <c r="I30" s="5" t="n"/>
      <c r="M30" s="5" t="n"/>
      <c r="N30" s="5" t="n"/>
      <c r="O30" s="5" t="n"/>
      <c r="P30" s="5" t="n"/>
      <c r="Q30" s="5">
        <f>IF(F30="",0,F30-G30-H30)</f>
        <v/>
      </c>
      <c r="R30" s="4">
        <f>IF(F30="",0,(I30*E30)+J30+K30+L30+M30+N30+O30+P30)</f>
        <v/>
      </c>
      <c r="S30" s="4">
        <f>IF(F30="",0,F30-(I30*E30)-L30)</f>
        <v/>
      </c>
      <c r="T30" s="4">
        <f>IF(F30="",0,Q30-R30)</f>
        <v/>
      </c>
      <c r="U30" s="4">
        <f>IF(OR(F30="",Q30=0),"",T30/Q30)</f>
        <v/>
      </c>
    </row>
    <row r="31">
      <c r="A31" s="4" t="n"/>
      <c r="B31" s="4" t="n"/>
      <c r="C31" s="4" t="n"/>
      <c r="D31" s="4" t="n"/>
      <c r="E31" s="4" t="n"/>
      <c r="F31" s="5" t="n"/>
      <c r="G31" s="5" t="n"/>
      <c r="H31" s="5" t="n"/>
      <c r="I31" s="5" t="n"/>
      <c r="M31" s="5" t="n"/>
      <c r="N31" s="5" t="n"/>
      <c r="O31" s="5" t="n"/>
      <c r="P31" s="5" t="n"/>
      <c r="Q31" s="5">
        <f>IF(F31="",0,F31-G31-H31)</f>
        <v/>
      </c>
      <c r="R31" s="4">
        <f>IF(F31="",0,(I31*E31)+J31+K31+L31+M31+N31+O31+P31)</f>
        <v/>
      </c>
      <c r="S31" s="4">
        <f>IF(F31="",0,F31-(I31*E31)-L31)</f>
        <v/>
      </c>
      <c r="T31" s="4">
        <f>IF(F31="",0,Q31-R31)</f>
        <v/>
      </c>
      <c r="U31" s="4">
        <f>IF(OR(F31="",Q31=0),"",T31/Q31)</f>
        <v/>
      </c>
    </row>
    <row r="32">
      <c r="A32" s="4" t="n"/>
      <c r="B32" s="4" t="n"/>
      <c r="C32" s="4" t="n"/>
      <c r="D32" s="4" t="n"/>
      <c r="E32" s="4" t="n"/>
      <c r="F32" s="5" t="n"/>
      <c r="G32" s="5" t="n"/>
      <c r="H32" s="5" t="n"/>
      <c r="I32" s="5" t="n"/>
      <c r="M32" s="5" t="n"/>
      <c r="N32" s="5" t="n"/>
      <c r="O32" s="5" t="n"/>
      <c r="P32" s="5" t="n"/>
      <c r="Q32" s="5">
        <f>IF(F32="",0,F32-G32-H32)</f>
        <v/>
      </c>
      <c r="R32" s="4">
        <f>IF(F32="",0,(I32*E32)+J32+K32+L32+M32+N32+O32+P32)</f>
        <v/>
      </c>
      <c r="S32" s="4">
        <f>IF(F32="",0,F32-(I32*E32)-L32)</f>
        <v/>
      </c>
      <c r="T32" s="4">
        <f>IF(F32="",0,Q32-R32)</f>
        <v/>
      </c>
      <c r="U32" s="4">
        <f>IF(OR(F32="",Q32=0),"",T32/Q32)</f>
        <v/>
      </c>
    </row>
    <row r="33">
      <c r="A33" s="4" t="n"/>
      <c r="B33" s="4" t="n"/>
      <c r="C33" s="4" t="n"/>
      <c r="D33" s="4" t="n"/>
      <c r="E33" s="4" t="n"/>
      <c r="F33" s="5" t="n"/>
      <c r="G33" s="5" t="n"/>
      <c r="H33" s="5" t="n"/>
      <c r="I33" s="5" t="n"/>
      <c r="M33" s="5" t="n"/>
      <c r="N33" s="5" t="n"/>
      <c r="O33" s="5" t="n"/>
      <c r="P33" s="5" t="n"/>
      <c r="Q33" s="5">
        <f>IF(F33="",0,F33-G33-H33)</f>
        <v/>
      </c>
      <c r="R33" s="4">
        <f>IF(F33="",0,(I33*E33)+J33+K33+L33+M33+N33+O33+P33)</f>
        <v/>
      </c>
      <c r="S33" s="4">
        <f>IF(F33="",0,F33-(I33*E33)-L33)</f>
        <v/>
      </c>
      <c r="T33" s="4">
        <f>IF(F33="",0,Q33-R33)</f>
        <v/>
      </c>
      <c r="U33" s="4">
        <f>IF(OR(F33="",Q33=0),"",T33/Q33)</f>
        <v/>
      </c>
    </row>
    <row r="34">
      <c r="A34" s="4" t="n"/>
      <c r="B34" s="4" t="n"/>
      <c r="C34" s="4" t="n"/>
      <c r="D34" s="4" t="n"/>
      <c r="E34" s="4" t="n"/>
      <c r="F34" s="5" t="n"/>
      <c r="G34" s="5" t="n"/>
      <c r="H34" s="5" t="n"/>
      <c r="I34" s="5" t="n"/>
      <c r="M34" s="5" t="n"/>
      <c r="N34" s="5" t="n"/>
      <c r="O34" s="5" t="n"/>
      <c r="P34" s="5" t="n"/>
      <c r="Q34" s="5">
        <f>IF(F34="",0,F34-G34-H34)</f>
        <v/>
      </c>
      <c r="R34" s="4">
        <f>IF(F34="",0,(I34*E34)+J34+K34+L34+M34+N34+O34+P34)</f>
        <v/>
      </c>
      <c r="S34" s="4">
        <f>IF(F34="",0,F34-(I34*E34)-L34)</f>
        <v/>
      </c>
      <c r="T34" s="4">
        <f>IF(F34="",0,Q34-R34)</f>
        <v/>
      </c>
      <c r="U34" s="4">
        <f>IF(OR(F34="",Q34=0),"",T34/Q34)</f>
        <v/>
      </c>
    </row>
    <row r="35">
      <c r="A35" s="4" t="n"/>
      <c r="B35" s="4" t="n"/>
      <c r="C35" s="4" t="n"/>
      <c r="D35" s="4" t="n"/>
      <c r="E35" s="4" t="n"/>
      <c r="F35" s="5" t="n"/>
      <c r="G35" s="5" t="n"/>
      <c r="H35" s="5" t="n"/>
      <c r="I35" s="5" t="n"/>
      <c r="M35" s="5" t="n"/>
      <c r="N35" s="5" t="n"/>
      <c r="O35" s="5" t="n"/>
      <c r="P35" s="5" t="n"/>
      <c r="Q35" s="5">
        <f>IF(F35="",0,F35-G35-H35)</f>
        <v/>
      </c>
      <c r="R35" s="4">
        <f>IF(F35="",0,(I35*E35)+J35+K35+L35+M35+N35+O35+P35)</f>
        <v/>
      </c>
      <c r="S35" s="4">
        <f>IF(F35="",0,F35-(I35*E35)-L35)</f>
        <v/>
      </c>
      <c r="T35" s="4">
        <f>IF(F35="",0,Q35-R35)</f>
        <v/>
      </c>
      <c r="U35" s="4">
        <f>IF(OR(F35="",Q35=0),"",T35/Q35)</f>
        <v/>
      </c>
    </row>
    <row r="36">
      <c r="A36" s="4" t="n"/>
      <c r="B36" s="4" t="n"/>
      <c r="C36" s="4" t="n"/>
      <c r="D36" s="4" t="n"/>
      <c r="E36" s="4" t="n"/>
      <c r="F36" s="5" t="n"/>
      <c r="G36" s="5" t="n"/>
      <c r="H36" s="5" t="n"/>
      <c r="I36" s="5" t="n"/>
      <c r="M36" s="5" t="n"/>
      <c r="N36" s="5" t="n"/>
      <c r="O36" s="5" t="n"/>
      <c r="P36" s="5" t="n"/>
      <c r="Q36" s="5">
        <f>IF(F36="",0,F36-G36-H36)</f>
        <v/>
      </c>
      <c r="R36" s="4">
        <f>IF(F36="",0,(I36*E36)+J36+K36+L36+M36+N36+O36+P36)</f>
        <v/>
      </c>
      <c r="S36" s="4">
        <f>IF(F36="",0,F36-(I36*E36)-L36)</f>
        <v/>
      </c>
      <c r="T36" s="4">
        <f>IF(F36="",0,Q36-R36)</f>
        <v/>
      </c>
      <c r="U36" s="4">
        <f>IF(OR(F36="",Q36=0),"",T36/Q36)</f>
        <v/>
      </c>
    </row>
    <row r="37">
      <c r="A37" s="4" t="n"/>
      <c r="B37" s="4" t="n"/>
      <c r="C37" s="4" t="n"/>
      <c r="D37" s="4" t="n"/>
      <c r="E37" s="4" t="n"/>
      <c r="F37" s="5" t="n"/>
      <c r="G37" s="5" t="n"/>
      <c r="H37" s="5" t="n"/>
      <c r="I37" s="5" t="n"/>
      <c r="M37" s="5" t="n"/>
      <c r="N37" s="5" t="n"/>
      <c r="O37" s="5" t="n"/>
      <c r="P37" s="5" t="n"/>
      <c r="Q37" s="5">
        <f>IF(F37="",0,F37-G37-H37)</f>
        <v/>
      </c>
      <c r="R37" s="4">
        <f>IF(F37="",0,(I37*E37)+J37+K37+L37+M37+N37+O37+P37)</f>
        <v/>
      </c>
      <c r="S37" s="4">
        <f>IF(F37="",0,F37-(I37*E37)-L37)</f>
        <v/>
      </c>
      <c r="T37" s="4">
        <f>IF(F37="",0,Q37-R37)</f>
        <v/>
      </c>
      <c r="U37" s="4">
        <f>IF(OR(F37="",Q37=0),"",T37/Q37)</f>
        <v/>
      </c>
    </row>
    <row r="38">
      <c r="A38" s="4" t="n"/>
      <c r="B38" s="4" t="n"/>
      <c r="C38" s="4" t="n"/>
      <c r="D38" s="4" t="n"/>
      <c r="E38" s="4" t="n"/>
      <c r="F38" s="5" t="n"/>
      <c r="G38" s="5" t="n"/>
      <c r="H38" s="5" t="n"/>
      <c r="I38" s="5" t="n"/>
      <c r="M38" s="5" t="n"/>
      <c r="N38" s="5" t="n"/>
      <c r="O38" s="5" t="n"/>
      <c r="P38" s="5" t="n"/>
      <c r="Q38" s="5">
        <f>IF(F38="",0,F38-G38-H38)</f>
        <v/>
      </c>
      <c r="R38" s="4">
        <f>IF(F38="",0,(I38*E38)+J38+K38+L38+M38+N38+O38+P38)</f>
        <v/>
      </c>
      <c r="S38" s="4">
        <f>IF(F38="",0,F38-(I38*E38)-L38)</f>
        <v/>
      </c>
      <c r="T38" s="4">
        <f>IF(F38="",0,Q38-R38)</f>
        <v/>
      </c>
      <c r="U38" s="4">
        <f>IF(OR(F38="",Q38=0),"",T38/Q38)</f>
        <v/>
      </c>
    </row>
    <row r="39">
      <c r="A39" s="4" t="n"/>
      <c r="B39" s="4" t="n"/>
      <c r="C39" s="4" t="n"/>
      <c r="D39" s="4" t="n"/>
      <c r="E39" s="4" t="n"/>
      <c r="F39" s="5" t="n"/>
      <c r="G39" s="5" t="n"/>
      <c r="H39" s="5" t="n"/>
      <c r="I39" s="5" t="n"/>
      <c r="M39" s="5" t="n"/>
      <c r="N39" s="5" t="n"/>
      <c r="O39" s="5" t="n"/>
      <c r="P39" s="5" t="n"/>
      <c r="Q39" s="5">
        <f>IF(F39="",0,F39-G39-H39)</f>
        <v/>
      </c>
      <c r="R39" s="4">
        <f>IF(F39="",0,(I39*E39)+J39+K39+L39+M39+N39+O39+P39)</f>
        <v/>
      </c>
      <c r="S39" s="4">
        <f>IF(F39="",0,F39-(I39*E39)-L39)</f>
        <v/>
      </c>
      <c r="T39" s="4">
        <f>IF(F39="",0,Q39-R39)</f>
        <v/>
      </c>
      <c r="U39" s="4">
        <f>IF(OR(F39="",Q39=0),"",T39/Q39)</f>
        <v/>
      </c>
    </row>
    <row r="40">
      <c r="A40" s="4" t="n"/>
      <c r="B40" s="4" t="n"/>
      <c r="C40" s="4" t="n"/>
      <c r="D40" s="4" t="n"/>
      <c r="E40" s="4" t="n"/>
      <c r="F40" s="5" t="n"/>
      <c r="G40" s="5" t="n"/>
      <c r="H40" s="5" t="n"/>
      <c r="I40" s="5" t="n"/>
      <c r="M40" s="5" t="n"/>
      <c r="N40" s="5" t="n"/>
      <c r="O40" s="5" t="n"/>
      <c r="P40" s="5" t="n"/>
      <c r="Q40" s="5">
        <f>IF(F40="",0,F40-G40-H40)</f>
        <v/>
      </c>
      <c r="R40" s="4">
        <f>IF(F40="",0,(I40*E40)+J40+K40+L40+M40+N40+O40+P40)</f>
        <v/>
      </c>
      <c r="S40" s="4">
        <f>IF(F40="",0,F40-(I40*E40)-L40)</f>
        <v/>
      </c>
      <c r="T40" s="4">
        <f>IF(F40="",0,Q40-R40)</f>
        <v/>
      </c>
      <c r="U40" s="4">
        <f>IF(OR(F40="",Q40=0),"",T40/Q40)</f>
        <v/>
      </c>
    </row>
    <row r="41">
      <c r="A41" s="4" t="n"/>
      <c r="B41" s="4" t="n"/>
      <c r="C41" s="4" t="n"/>
      <c r="D41" s="4" t="n"/>
      <c r="E41" s="4" t="n"/>
      <c r="F41" s="5" t="n"/>
      <c r="G41" s="5" t="n"/>
      <c r="H41" s="5" t="n"/>
      <c r="I41" s="5" t="n"/>
      <c r="M41" s="5" t="n"/>
      <c r="N41" s="5" t="n"/>
      <c r="O41" s="5" t="n"/>
      <c r="P41" s="5" t="n"/>
      <c r="Q41" s="5">
        <f>IF(F41="",0,F41-G41-H41)</f>
        <v/>
      </c>
      <c r="R41" s="4">
        <f>IF(F41="",0,(I41*E41)+J41+K41+L41+M41+N41+O41+P41)</f>
        <v/>
      </c>
      <c r="S41" s="4">
        <f>IF(F41="",0,F41-(I41*E41)-L41)</f>
        <v/>
      </c>
      <c r="T41" s="4">
        <f>IF(F41="",0,Q41-R41)</f>
        <v/>
      </c>
      <c r="U41" s="4">
        <f>IF(OR(F41="",Q41=0),"",T41/Q41)</f>
        <v/>
      </c>
    </row>
    <row r="42">
      <c r="A42" s="4" t="n"/>
      <c r="B42" s="4" t="n"/>
      <c r="C42" s="4" t="n"/>
      <c r="D42" s="4" t="n"/>
      <c r="E42" s="4" t="n"/>
      <c r="F42" s="5" t="n"/>
      <c r="G42" s="5" t="n"/>
      <c r="H42" s="5" t="n"/>
      <c r="I42" s="5" t="n"/>
      <c r="M42" s="5" t="n"/>
      <c r="N42" s="5" t="n"/>
      <c r="O42" s="5" t="n"/>
      <c r="P42" s="5" t="n"/>
      <c r="Q42" s="5">
        <f>IF(F42="",0,F42-G42-H42)</f>
        <v/>
      </c>
      <c r="R42" s="4">
        <f>IF(F42="",0,(I42*E42)+J42+K42+L42+M42+N42+O42+P42)</f>
        <v/>
      </c>
      <c r="S42" s="4">
        <f>IF(F42="",0,F42-(I42*E42)-L42)</f>
        <v/>
      </c>
      <c r="T42" s="4">
        <f>IF(F42="",0,Q42-R42)</f>
        <v/>
      </c>
      <c r="U42" s="4">
        <f>IF(OR(F42="",Q42=0),"",T42/Q42)</f>
        <v/>
      </c>
    </row>
    <row r="43">
      <c r="A43" s="4" t="n"/>
      <c r="B43" s="4" t="n"/>
      <c r="C43" s="4" t="n"/>
      <c r="D43" s="4" t="n"/>
      <c r="E43" s="4" t="n"/>
      <c r="F43" s="5" t="n"/>
      <c r="G43" s="5" t="n"/>
      <c r="H43" s="5" t="n"/>
      <c r="I43" s="5" t="n"/>
      <c r="M43" s="5" t="n"/>
      <c r="N43" s="5" t="n"/>
      <c r="O43" s="5" t="n"/>
      <c r="P43" s="5" t="n"/>
      <c r="Q43" s="5">
        <f>IF(F43="",0,F43-G43-H43)</f>
        <v/>
      </c>
      <c r="R43" s="4">
        <f>IF(F43="",0,(I43*E43)+J43+K43+L43+M43+N43+O43+P43)</f>
        <v/>
      </c>
      <c r="S43" s="4">
        <f>IF(F43="",0,F43-(I43*E43)-L43)</f>
        <v/>
      </c>
      <c r="T43" s="4">
        <f>IF(F43="",0,Q43-R43)</f>
        <v/>
      </c>
      <c r="U43" s="4">
        <f>IF(OR(F43="",Q43=0),"",T43/Q43)</f>
        <v/>
      </c>
    </row>
    <row r="44">
      <c r="A44" s="4" t="n"/>
      <c r="B44" s="4" t="n"/>
      <c r="C44" s="4" t="n"/>
      <c r="D44" s="4" t="n"/>
      <c r="E44" s="4" t="n"/>
      <c r="F44" s="5" t="n"/>
      <c r="G44" s="5" t="n"/>
      <c r="H44" s="5" t="n"/>
      <c r="I44" s="5" t="n"/>
      <c r="M44" s="5" t="n"/>
      <c r="N44" s="5" t="n"/>
      <c r="O44" s="5" t="n"/>
      <c r="P44" s="5" t="n"/>
      <c r="Q44" s="5">
        <f>IF(F44="",0,F44-G44-H44)</f>
        <v/>
      </c>
      <c r="R44" s="4">
        <f>IF(F44="",0,(I44*E44)+J44+K44+L44+M44+N44+O44+P44)</f>
        <v/>
      </c>
      <c r="S44" s="4">
        <f>IF(F44="",0,F44-(I44*E44)-L44)</f>
        <v/>
      </c>
      <c r="T44" s="4">
        <f>IF(F44="",0,Q44-R44)</f>
        <v/>
      </c>
      <c r="U44" s="4">
        <f>IF(OR(F44="",Q44=0),"",T44/Q44)</f>
        <v/>
      </c>
    </row>
    <row r="45">
      <c r="A45" s="4" t="n"/>
      <c r="B45" s="4" t="n"/>
      <c r="C45" s="4" t="n"/>
      <c r="D45" s="4" t="n"/>
      <c r="E45" s="4" t="n"/>
      <c r="F45" s="5" t="n"/>
      <c r="G45" s="5" t="n"/>
      <c r="H45" s="5" t="n"/>
      <c r="I45" s="5" t="n"/>
      <c r="M45" s="5" t="n"/>
      <c r="N45" s="5" t="n"/>
      <c r="O45" s="5" t="n"/>
      <c r="P45" s="5" t="n"/>
      <c r="Q45" s="5">
        <f>IF(F45="",0,F45-G45-H45)</f>
        <v/>
      </c>
      <c r="R45" s="4">
        <f>IF(F45="",0,(I45*E45)+J45+K45+L45+M45+N45+O45+P45)</f>
        <v/>
      </c>
      <c r="S45" s="4">
        <f>IF(F45="",0,F45-(I45*E45)-L45)</f>
        <v/>
      </c>
      <c r="T45" s="4">
        <f>IF(F45="",0,Q45-R45)</f>
        <v/>
      </c>
      <c r="U45" s="4">
        <f>IF(OR(F45="",Q45=0),"",T45/Q45)</f>
        <v/>
      </c>
    </row>
    <row r="46">
      <c r="A46" s="4" t="n"/>
      <c r="B46" s="4" t="n"/>
      <c r="C46" s="4" t="n"/>
      <c r="D46" s="4" t="n"/>
      <c r="E46" s="4" t="n"/>
      <c r="F46" s="5" t="n"/>
      <c r="G46" s="5" t="n"/>
      <c r="H46" s="5" t="n"/>
      <c r="I46" s="5" t="n"/>
      <c r="M46" s="5" t="n"/>
      <c r="N46" s="5" t="n"/>
      <c r="O46" s="5" t="n"/>
      <c r="P46" s="5" t="n"/>
      <c r="Q46" s="5">
        <f>IF(F46="",0,F46-G46-H46)</f>
        <v/>
      </c>
      <c r="R46" s="4">
        <f>IF(F46="",0,(I46*E46)+J46+K46+L46+M46+N46+O46+P46)</f>
        <v/>
      </c>
      <c r="S46" s="4">
        <f>IF(F46="",0,F46-(I46*E46)-L46)</f>
        <v/>
      </c>
      <c r="T46" s="4">
        <f>IF(F46="",0,Q46-R46)</f>
        <v/>
      </c>
      <c r="U46" s="4">
        <f>IF(OR(F46="",Q46=0),"",T46/Q46)</f>
        <v/>
      </c>
    </row>
    <row r="47">
      <c r="A47" s="4" t="n"/>
      <c r="B47" s="4" t="n"/>
      <c r="C47" s="4" t="n"/>
      <c r="D47" s="4" t="n"/>
      <c r="E47" s="4" t="n"/>
      <c r="F47" s="5" t="n"/>
      <c r="G47" s="5" t="n"/>
      <c r="H47" s="5" t="n"/>
      <c r="I47" s="5" t="n"/>
      <c r="M47" s="5" t="n"/>
      <c r="N47" s="5" t="n"/>
      <c r="O47" s="5" t="n"/>
      <c r="P47" s="5" t="n"/>
      <c r="Q47" s="5">
        <f>IF(F47="",0,F47-G47-H47)</f>
        <v/>
      </c>
      <c r="R47" s="4">
        <f>IF(F47="",0,(I47*E47)+J47+K47+L47+M47+N47+O47+P47)</f>
        <v/>
      </c>
      <c r="S47" s="4">
        <f>IF(F47="",0,F47-(I47*E47)-L47)</f>
        <v/>
      </c>
      <c r="T47" s="4">
        <f>IF(F47="",0,Q47-R47)</f>
        <v/>
      </c>
      <c r="U47" s="4">
        <f>IF(OR(F47="",Q47=0),"",T47/Q47)</f>
        <v/>
      </c>
    </row>
    <row r="48">
      <c r="A48" s="4" t="n"/>
      <c r="B48" s="4" t="n"/>
      <c r="C48" s="4" t="n"/>
      <c r="D48" s="4" t="n"/>
      <c r="E48" s="4" t="n"/>
      <c r="F48" s="5" t="n"/>
      <c r="G48" s="5" t="n"/>
      <c r="H48" s="5" t="n"/>
      <c r="I48" s="5" t="n"/>
      <c r="M48" s="5" t="n"/>
      <c r="N48" s="5" t="n"/>
      <c r="O48" s="5" t="n"/>
      <c r="P48" s="5" t="n"/>
      <c r="Q48" s="5">
        <f>IF(F48="",0,F48-G48-H48)</f>
        <v/>
      </c>
      <c r="R48" s="4">
        <f>IF(F48="",0,(I48*E48)+J48+K48+L48+M48+N48+O48+P48)</f>
        <v/>
      </c>
      <c r="S48" s="4">
        <f>IF(F48="",0,F48-(I48*E48)-L48)</f>
        <v/>
      </c>
      <c r="T48" s="4">
        <f>IF(F48="",0,Q48-R48)</f>
        <v/>
      </c>
      <c r="U48" s="4">
        <f>IF(OR(F48="",Q48=0),"",T48/Q48)</f>
        <v/>
      </c>
    </row>
    <row r="49">
      <c r="A49" s="4" t="n"/>
      <c r="B49" s="4" t="n"/>
      <c r="C49" s="4" t="n"/>
      <c r="D49" s="4" t="n"/>
      <c r="E49" s="4" t="n"/>
      <c r="F49" s="5" t="n"/>
      <c r="G49" s="5" t="n"/>
      <c r="H49" s="5" t="n"/>
      <c r="I49" s="5" t="n"/>
      <c r="M49" s="5" t="n"/>
      <c r="N49" s="5" t="n"/>
      <c r="O49" s="5" t="n"/>
      <c r="P49" s="5" t="n"/>
      <c r="Q49" s="5">
        <f>IF(F49="",0,F49-G49-H49)</f>
        <v/>
      </c>
      <c r="R49" s="4">
        <f>IF(F49="",0,(I49*E49)+J49+K49+L49+M49+N49+O49+P49)</f>
        <v/>
      </c>
      <c r="S49" s="4">
        <f>IF(F49="",0,F49-(I49*E49)-L49)</f>
        <v/>
      </c>
      <c r="T49" s="4">
        <f>IF(F49="",0,Q49-R49)</f>
        <v/>
      </c>
      <c r="U49" s="4">
        <f>IF(OR(F49="",Q49=0),"",T49/Q49)</f>
        <v/>
      </c>
    </row>
    <row r="50">
      <c r="A50" s="4" t="n"/>
      <c r="B50" s="4" t="n"/>
      <c r="C50" s="4" t="n"/>
      <c r="D50" s="4" t="n"/>
      <c r="E50" s="4" t="n"/>
      <c r="F50" s="5" t="n"/>
      <c r="G50" s="5" t="n"/>
      <c r="H50" s="5" t="n"/>
      <c r="I50" s="5" t="n"/>
      <c r="M50" s="5" t="n"/>
      <c r="N50" s="5" t="n"/>
      <c r="O50" s="5" t="n"/>
      <c r="P50" s="5" t="n"/>
      <c r="Q50" s="5">
        <f>IF(F50="",0,F50-G50-H50)</f>
        <v/>
      </c>
      <c r="R50" s="4">
        <f>IF(F50="",0,(I50*E50)+J50+K50+L50+M50+N50+O50+P50)</f>
        <v/>
      </c>
      <c r="S50" s="4">
        <f>IF(F50="",0,F50-(I50*E50)-L50)</f>
        <v/>
      </c>
      <c r="T50" s="4">
        <f>IF(F50="",0,Q50-R50)</f>
        <v/>
      </c>
      <c r="U50" s="4">
        <f>IF(OR(F50="",Q50=0),"",T50/Q50)</f>
        <v/>
      </c>
    </row>
    <row r="51">
      <c r="A51" s="4" t="n"/>
      <c r="B51" s="4" t="n"/>
      <c r="C51" s="4" t="n"/>
      <c r="D51" s="4" t="n"/>
      <c r="E51" s="4" t="n"/>
      <c r="F51" s="5" t="n"/>
      <c r="G51" s="5" t="n"/>
      <c r="H51" s="5" t="n"/>
      <c r="I51" s="5" t="n"/>
      <c r="M51" s="5" t="n"/>
      <c r="N51" s="5" t="n"/>
      <c r="O51" s="5" t="n"/>
      <c r="P51" s="5" t="n"/>
      <c r="Q51" s="5">
        <f>IF(F51="",0,F51-G51-H51)</f>
        <v/>
      </c>
      <c r="R51" s="4">
        <f>IF(F51="",0,(I51*E51)+J51+K51+L51+M51+N51+O51+P51)</f>
        <v/>
      </c>
      <c r="S51" s="4">
        <f>IF(F51="",0,F51-(I51*E51)-L51)</f>
        <v/>
      </c>
      <c r="T51" s="4">
        <f>IF(F51="",0,Q51-R51)</f>
        <v/>
      </c>
      <c r="U51" s="4">
        <f>IF(OR(F51="",Q51=0),"",T51/Q51)</f>
        <v/>
      </c>
    </row>
    <row r="52">
      <c r="A52" s="4" t="n"/>
      <c r="B52" s="4" t="n"/>
      <c r="C52" s="4" t="n"/>
      <c r="D52" s="4" t="n"/>
      <c r="E52" s="4" t="n"/>
      <c r="F52" s="5" t="n"/>
      <c r="G52" s="5" t="n"/>
      <c r="H52" s="5" t="n"/>
      <c r="I52" s="5" t="n"/>
      <c r="M52" s="5" t="n"/>
      <c r="N52" s="5" t="n"/>
      <c r="O52" s="5" t="n"/>
      <c r="P52" s="5" t="n"/>
      <c r="Q52" s="5">
        <f>IF(F52="",0,F52-G52-H52)</f>
        <v/>
      </c>
      <c r="R52" s="4">
        <f>IF(F52="",0,(I52*E52)+J52+K52+L52+M52+N52+O52+P52)</f>
        <v/>
      </c>
      <c r="S52" s="4">
        <f>IF(F52="",0,F52-(I52*E52)-L52)</f>
        <v/>
      </c>
      <c r="T52" s="4">
        <f>IF(F52="",0,Q52-R52)</f>
        <v/>
      </c>
      <c r="U52" s="4">
        <f>IF(OR(F52="",Q52=0),"",T52/Q52)</f>
        <v/>
      </c>
    </row>
    <row r="53">
      <c r="A53" s="4" t="n"/>
      <c r="B53" s="4" t="n"/>
      <c r="C53" s="4" t="n"/>
      <c r="D53" s="4" t="n"/>
      <c r="E53" s="4" t="n"/>
      <c r="F53" s="5" t="n"/>
      <c r="G53" s="5" t="n"/>
      <c r="H53" s="5" t="n"/>
      <c r="I53" s="5" t="n"/>
      <c r="M53" s="5" t="n"/>
      <c r="N53" s="5" t="n"/>
      <c r="O53" s="5" t="n"/>
      <c r="P53" s="5" t="n"/>
      <c r="Q53" s="5">
        <f>IF(F53="",0,F53-G53-H53)</f>
        <v/>
      </c>
      <c r="R53" s="4">
        <f>IF(F53="",0,(I53*E53)+J53+K53+L53+M53+N53+O53+P53)</f>
        <v/>
      </c>
      <c r="S53" s="4">
        <f>IF(F53="",0,F53-(I53*E53)-L53)</f>
        <v/>
      </c>
      <c r="T53" s="4">
        <f>IF(F53="",0,Q53-R53)</f>
        <v/>
      </c>
      <c r="U53" s="4">
        <f>IF(OR(F53="",Q53=0),"",T53/Q53)</f>
        <v/>
      </c>
    </row>
    <row r="54">
      <c r="A54" s="4" t="n"/>
      <c r="B54" s="4" t="n"/>
      <c r="C54" s="4" t="n"/>
      <c r="D54" s="4" t="n"/>
      <c r="E54" s="4" t="n"/>
      <c r="F54" s="5" t="n"/>
      <c r="G54" s="5" t="n"/>
      <c r="H54" s="5" t="n"/>
      <c r="I54" s="5" t="n"/>
      <c r="M54" s="5" t="n"/>
      <c r="N54" s="5" t="n"/>
      <c r="O54" s="5" t="n"/>
      <c r="P54" s="5" t="n"/>
      <c r="Q54" s="5">
        <f>IF(F54="",0,F54-G54-H54)</f>
        <v/>
      </c>
      <c r="R54" s="4">
        <f>IF(F54="",0,(I54*E54)+J54+K54+L54+M54+N54+O54+P54)</f>
        <v/>
      </c>
      <c r="S54" s="4">
        <f>IF(F54="",0,F54-(I54*E54)-L54)</f>
        <v/>
      </c>
      <c r="T54" s="4">
        <f>IF(F54="",0,Q54-R54)</f>
        <v/>
      </c>
      <c r="U54" s="4">
        <f>IF(OR(F54="",Q54=0),"",T54/Q54)</f>
        <v/>
      </c>
    </row>
    <row r="55">
      <c r="A55" s="4" t="n"/>
      <c r="B55" s="4" t="n"/>
      <c r="C55" s="4" t="n"/>
      <c r="D55" s="4" t="n"/>
      <c r="E55" s="4" t="n"/>
      <c r="F55" s="5" t="n"/>
      <c r="G55" s="5" t="n"/>
      <c r="H55" s="5" t="n"/>
      <c r="I55" s="5" t="n"/>
      <c r="M55" s="5" t="n"/>
      <c r="N55" s="5" t="n"/>
      <c r="O55" s="5" t="n"/>
      <c r="P55" s="5" t="n"/>
      <c r="Q55" s="5" t="n"/>
      <c r="R55" s="4">
        <f>IF(F55="",0,F55-G55-H55)</f>
        <v/>
      </c>
      <c r="S55" s="4">
        <f>IF(F55="",0,(I55*E55)+J55+K55+L55+M55+N55)</f>
        <v/>
      </c>
      <c r="T55" s="4">
        <f>IF(F55="",0,F55-(I55*E55)-J55)</f>
        <v/>
      </c>
      <c r="U55" s="4">
        <f>IF(F55="",0,O55-P55)</f>
        <v/>
      </c>
    </row>
    <row r="56">
      <c r="A56" s="4" t="n"/>
      <c r="B56" s="4" t="n"/>
      <c r="C56" s="4" t="n"/>
      <c r="D56" s="4" t="n"/>
      <c r="E56" s="4" t="n"/>
      <c r="F56" s="5" t="n"/>
      <c r="G56" s="5" t="n"/>
      <c r="H56" s="5" t="n"/>
      <c r="I56" s="5" t="n"/>
      <c r="M56" s="5" t="n"/>
      <c r="N56" s="5" t="n"/>
      <c r="O56" s="5" t="n"/>
      <c r="P56" s="5" t="n"/>
      <c r="Q56" s="5" t="n"/>
      <c r="R56" s="4">
        <f>IF(F56="",0,F56-G56-H56)</f>
        <v/>
      </c>
      <c r="S56" s="4">
        <f>IF(F56="",0,(I56*E56)+J56+K56+L56+M56+N56)</f>
        <v/>
      </c>
      <c r="T56" s="4">
        <f>IF(F56="",0,F56-(I56*E56)-J56)</f>
        <v/>
      </c>
      <c r="U56" s="4">
        <f>IF(F56="",0,O56-P56)</f>
        <v/>
      </c>
    </row>
    <row r="57">
      <c r="A57" s="4" t="n"/>
      <c r="B57" s="4" t="n"/>
      <c r="C57" s="4" t="n"/>
      <c r="D57" s="4" t="n"/>
      <c r="E57" s="4" t="n"/>
      <c r="F57" s="5" t="n"/>
      <c r="G57" s="5" t="n"/>
      <c r="H57" s="5" t="n"/>
      <c r="I57" s="5" t="n"/>
      <c r="M57" s="5" t="n"/>
      <c r="N57" s="5" t="n"/>
      <c r="O57" s="5" t="n"/>
      <c r="P57" s="5" t="n"/>
      <c r="Q57" s="5" t="n"/>
      <c r="R57" s="4">
        <f>IF(F57="",0,F57-G57-H57)</f>
        <v/>
      </c>
      <c r="S57" s="4">
        <f>IF(F57="",0,(I57*E57)+J57+K57+L57+M57+N57)</f>
        <v/>
      </c>
      <c r="T57" s="4">
        <f>IF(F57="",0,F57-(I57*E57)-J57)</f>
        <v/>
      </c>
      <c r="U57" s="4">
        <f>IF(F57="",0,O57-P57)</f>
        <v/>
      </c>
    </row>
  </sheetData>
  <mergeCells count="2">
    <mergeCell ref="A1:O1"/>
    <mergeCell ref="A2:O2"/>
  </mergeCells>
  <conditionalFormatting sqref="S5:S57">
    <cfRule type="cellIs" priority="1" operator="lessThan" dxfId="0">
      <formula>0.10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4" customWidth="1" min="4" max="4"/>
    <col width="12" customWidth="1" min="5" max="5"/>
    <col width="14" customWidth="1" min="6" max="6"/>
    <col width="10" customWidth="1" min="7" max="7"/>
  </cols>
  <sheetData>
    <row r="1">
      <c r="A1" s="1" t="inlineStr">
        <is>
          <t>Amazon Monthly P&amp;L Dashboard</t>
        </is>
      </c>
    </row>
    <row r="2">
      <c r="A2" s="2" t="inlineStr">
        <is>
          <t>Summary of all orders by month. Compare against Amazon category benchmarks.</t>
        </is>
      </c>
    </row>
    <row r="4">
      <c r="A4" s="3" t="inlineStr">
        <is>
          <t>Month</t>
        </is>
      </c>
      <c r="B4" s="3" t="inlineStr">
        <is>
          <t>Orders</t>
        </is>
      </c>
      <c r="C4" s="3" t="inlineStr">
        <is>
          <t>Net Revenue</t>
        </is>
      </c>
      <c r="D4" s="3" t="inlineStr">
        <is>
          <t>Total Cost</t>
        </is>
      </c>
      <c r="E4" s="3" t="inlineStr">
        <is>
          <t>Ad Spend</t>
        </is>
      </c>
      <c r="F4" s="3" t="inlineStr">
        <is>
          <t>Net Profit</t>
        </is>
      </c>
      <c r="G4" s="3" t="inlineStr">
        <is>
          <t>Net Margin</t>
        </is>
      </c>
    </row>
    <row r="5">
      <c r="A5" s="4" t="inlineStr">
        <is>
          <t>Jan 2026</t>
        </is>
      </c>
      <c r="B5" s="4">
        <f>SUMPRODUCT((MONTH('Order Log'!$A$5:$A$57)=1)*('Order Log'!$A$5:$A$57&lt;&gt;""))</f>
        <v/>
      </c>
      <c r="C5" s="5">
        <f>SUMPRODUCT((MONTH('Order Log'!$A$5:$A$57)=1)*('Order Log'!$A$5:$A$57&lt;&gt;"")*'Order Log'!$Q$5:$Q$57)</f>
        <v/>
      </c>
      <c r="D5" s="5">
        <f>SUMPRODUCT((MONTH('Order Log'!$A$5:$A$57)=1)*('Order Log'!$A$5:$A$57&lt;&gt;"")*'Order Log'!$R$5:$R$57)</f>
        <v/>
      </c>
      <c r="E5" s="5">
        <f>SUMPRODUCT((MONTH('Order Log'!$A$5:$A$57)=1)*('Order Log'!$A$5:$A$57&lt;&gt;"")*'Order Log'!$N$5:$N$57)</f>
        <v/>
      </c>
      <c r="F5" s="5">
        <f>C5-D5</f>
        <v/>
      </c>
      <c r="G5" s="7">
        <f>IF(C5=0,"",F5/C5)</f>
        <v/>
      </c>
    </row>
    <row r="6">
      <c r="A6" s="4" t="inlineStr">
        <is>
          <t>Feb 2026</t>
        </is>
      </c>
      <c r="B6" s="4">
        <f>SUMPRODUCT((MONTH('Order Log'!$A$5:$A$57)=2)*('Order Log'!$A$5:$A$57&lt;&gt;""))</f>
        <v/>
      </c>
      <c r="C6" s="5">
        <f>SUMPRODUCT((MONTH('Order Log'!$A$5:$A$57)=2)*('Order Log'!$A$5:$A$57&lt;&gt;"")*'Order Log'!$Q$5:$Q$57)</f>
        <v/>
      </c>
      <c r="D6" s="5">
        <f>SUMPRODUCT((MONTH('Order Log'!$A$5:$A$57)=2)*('Order Log'!$A$5:$A$57&lt;&gt;"")*'Order Log'!$R$5:$R$57)</f>
        <v/>
      </c>
      <c r="E6" s="5">
        <f>SUMPRODUCT((MONTH('Order Log'!$A$5:$A$57)=2)*('Order Log'!$A$5:$A$57&lt;&gt;"")*'Order Log'!$N$5:$N$57)</f>
        <v/>
      </c>
      <c r="F6" s="5">
        <f>C6-D6</f>
        <v/>
      </c>
      <c r="G6" s="7">
        <f>IF(C6=0,"",F6/C6)</f>
        <v/>
      </c>
    </row>
    <row r="7">
      <c r="A7" s="4" t="inlineStr">
        <is>
          <t>Mar 2026</t>
        </is>
      </c>
      <c r="B7" s="4">
        <f>SUMPRODUCT((MONTH('Order Log'!$A$5:$A$57)=3)*('Order Log'!$A$5:$A$57&lt;&gt;""))</f>
        <v/>
      </c>
      <c r="C7" s="5">
        <f>SUMPRODUCT((MONTH('Order Log'!$A$5:$A$57)=3)*('Order Log'!$A$5:$A$57&lt;&gt;"")*'Order Log'!$Q$5:$Q$57)</f>
        <v/>
      </c>
      <c r="D7" s="5">
        <f>SUMPRODUCT((MONTH('Order Log'!$A$5:$A$57)=3)*('Order Log'!$A$5:$A$57&lt;&gt;"")*'Order Log'!$R$5:$R$57)</f>
        <v/>
      </c>
      <c r="E7" s="5">
        <f>SUMPRODUCT((MONTH('Order Log'!$A$5:$A$57)=3)*('Order Log'!$A$5:$A$57&lt;&gt;"")*'Order Log'!$N$5:$N$57)</f>
        <v/>
      </c>
      <c r="F7" s="5">
        <f>C7-D7</f>
        <v/>
      </c>
      <c r="G7" s="7">
        <f>IF(C7=0,"",F7/C7)</f>
        <v/>
      </c>
    </row>
    <row r="8">
      <c r="A8" s="4" t="inlineStr">
        <is>
          <t>Apr 2026</t>
        </is>
      </c>
      <c r="B8" s="4">
        <f>SUMPRODUCT((MONTH('Order Log'!$A$5:$A$57)=4)*('Order Log'!$A$5:$A$57&lt;&gt;""))</f>
        <v/>
      </c>
      <c r="C8" s="5">
        <f>SUMPRODUCT((MONTH('Order Log'!$A$5:$A$57)=4)*('Order Log'!$A$5:$A$57&lt;&gt;"")*'Order Log'!$Q$5:$Q$57)</f>
        <v/>
      </c>
      <c r="D8" s="5">
        <f>SUMPRODUCT((MONTH('Order Log'!$A$5:$A$57)=4)*('Order Log'!$A$5:$A$57&lt;&gt;"")*'Order Log'!$R$5:$R$57)</f>
        <v/>
      </c>
      <c r="E8" s="5">
        <f>SUMPRODUCT((MONTH('Order Log'!$A$5:$A$57)=4)*('Order Log'!$A$5:$A$57&lt;&gt;"")*'Order Log'!$N$5:$N$57)</f>
        <v/>
      </c>
      <c r="F8" s="5">
        <f>C8-D8</f>
        <v/>
      </c>
      <c r="G8" s="7">
        <f>IF(C8=0,"",F8/C8)</f>
        <v/>
      </c>
    </row>
    <row r="9">
      <c r="A9" s="4" t="inlineStr">
        <is>
          <t>May 2026</t>
        </is>
      </c>
      <c r="B9" s="4">
        <f>SUMPRODUCT((MONTH('Order Log'!$A$5:$A$57)=5)*('Order Log'!$A$5:$A$57&lt;&gt;""))</f>
        <v/>
      </c>
      <c r="C9" s="5">
        <f>SUMPRODUCT((MONTH('Order Log'!$A$5:$A$57)=5)*('Order Log'!$A$5:$A$57&lt;&gt;"")*'Order Log'!$Q$5:$Q$57)</f>
        <v/>
      </c>
      <c r="D9" s="5">
        <f>SUMPRODUCT((MONTH('Order Log'!$A$5:$A$57)=5)*('Order Log'!$A$5:$A$57&lt;&gt;"")*'Order Log'!$R$5:$R$57)</f>
        <v/>
      </c>
      <c r="E9" s="5">
        <f>SUMPRODUCT((MONTH('Order Log'!$A$5:$A$57)=5)*('Order Log'!$A$5:$A$57&lt;&gt;"")*'Order Log'!$N$5:$N$57)</f>
        <v/>
      </c>
      <c r="F9" s="5">
        <f>C9-D9</f>
        <v/>
      </c>
      <c r="G9" s="7">
        <f>IF(C9=0,"",F9/C9)</f>
        <v/>
      </c>
    </row>
    <row r="10">
      <c r="A10" s="4" t="inlineStr">
        <is>
          <t>Jun 2026</t>
        </is>
      </c>
      <c r="B10" s="4">
        <f>SUMPRODUCT((MONTH('Order Log'!$A$5:$A$57)=6)*('Order Log'!$A$5:$A$57&lt;&gt;""))</f>
        <v/>
      </c>
      <c r="C10" s="5">
        <f>SUMPRODUCT((MONTH('Order Log'!$A$5:$A$57)=6)*('Order Log'!$A$5:$A$57&lt;&gt;"")*'Order Log'!$Q$5:$Q$57)</f>
        <v/>
      </c>
      <c r="D10" s="5">
        <f>SUMPRODUCT((MONTH('Order Log'!$A$5:$A$57)=6)*('Order Log'!$A$5:$A$57&lt;&gt;"")*'Order Log'!$R$5:$R$57)</f>
        <v/>
      </c>
      <c r="E10" s="5">
        <f>SUMPRODUCT((MONTH('Order Log'!$A$5:$A$57)=6)*('Order Log'!$A$5:$A$57&lt;&gt;"")*'Order Log'!$N$5:$N$57)</f>
        <v/>
      </c>
      <c r="F10" s="5">
        <f>C10-D10</f>
        <v/>
      </c>
      <c r="G10" s="7">
        <f>IF(C10=0,"",F10/C10)</f>
        <v/>
      </c>
    </row>
    <row r="11">
      <c r="A11" s="4" t="inlineStr">
        <is>
          <t>Jul 2026</t>
        </is>
      </c>
      <c r="B11" s="4">
        <f>SUMPRODUCT((MONTH('Order Log'!$A$5:$A$57)=7)*('Order Log'!$A$5:$A$57&lt;&gt;""))</f>
        <v/>
      </c>
      <c r="C11" s="5">
        <f>SUMPRODUCT((MONTH('Order Log'!$A$5:$A$57)=7)*('Order Log'!$A$5:$A$57&lt;&gt;"")*'Order Log'!$Q$5:$Q$57)</f>
        <v/>
      </c>
      <c r="D11" s="5">
        <f>SUMPRODUCT((MONTH('Order Log'!$A$5:$A$57)=7)*('Order Log'!$A$5:$A$57&lt;&gt;"")*'Order Log'!$R$5:$R$57)</f>
        <v/>
      </c>
      <c r="E11" s="5">
        <f>SUMPRODUCT((MONTH('Order Log'!$A$5:$A$57)=7)*('Order Log'!$A$5:$A$57&lt;&gt;"")*'Order Log'!$N$5:$N$57)</f>
        <v/>
      </c>
      <c r="F11" s="5">
        <f>C11-D11</f>
        <v/>
      </c>
      <c r="G11" s="7">
        <f>IF(C11=0,"",F11/C11)</f>
        <v/>
      </c>
    </row>
    <row r="12">
      <c r="A12" s="4" t="inlineStr">
        <is>
          <t>Aug 2026</t>
        </is>
      </c>
      <c r="B12" s="4">
        <f>SUMPRODUCT((MONTH('Order Log'!$A$5:$A$57)=8)*('Order Log'!$A$5:$A$57&lt;&gt;""))</f>
        <v/>
      </c>
      <c r="C12" s="5">
        <f>SUMPRODUCT((MONTH('Order Log'!$A$5:$A$57)=8)*('Order Log'!$A$5:$A$57&lt;&gt;"")*'Order Log'!$Q$5:$Q$57)</f>
        <v/>
      </c>
      <c r="D12" s="5">
        <f>SUMPRODUCT((MONTH('Order Log'!$A$5:$A$57)=8)*('Order Log'!$A$5:$A$57&lt;&gt;"")*'Order Log'!$R$5:$R$57)</f>
        <v/>
      </c>
      <c r="E12" s="5">
        <f>SUMPRODUCT((MONTH('Order Log'!$A$5:$A$57)=8)*('Order Log'!$A$5:$A$57&lt;&gt;"")*'Order Log'!$N$5:$N$57)</f>
        <v/>
      </c>
      <c r="F12" s="5">
        <f>C12-D12</f>
        <v/>
      </c>
      <c r="G12" s="7">
        <f>IF(C12=0,"",F12/C12)</f>
        <v/>
      </c>
    </row>
    <row r="13">
      <c r="A13" s="4" t="inlineStr">
        <is>
          <t>Sep 2026</t>
        </is>
      </c>
      <c r="B13" s="4">
        <f>SUMPRODUCT((MONTH('Order Log'!$A$5:$A$57)=9)*('Order Log'!$A$5:$A$57&lt;&gt;""))</f>
        <v/>
      </c>
      <c r="C13" s="5">
        <f>SUMPRODUCT((MONTH('Order Log'!$A$5:$A$57)=9)*('Order Log'!$A$5:$A$57&lt;&gt;"")*'Order Log'!$Q$5:$Q$57)</f>
        <v/>
      </c>
      <c r="D13" s="5">
        <f>SUMPRODUCT((MONTH('Order Log'!$A$5:$A$57)=9)*('Order Log'!$A$5:$A$57&lt;&gt;"")*'Order Log'!$R$5:$R$57)</f>
        <v/>
      </c>
      <c r="E13" s="5">
        <f>SUMPRODUCT((MONTH('Order Log'!$A$5:$A$57)=9)*('Order Log'!$A$5:$A$57&lt;&gt;"")*'Order Log'!$N$5:$N$57)</f>
        <v/>
      </c>
      <c r="F13" s="5">
        <f>C13-D13</f>
        <v/>
      </c>
      <c r="G13" s="7">
        <f>IF(C13=0,"",F13/C13)</f>
        <v/>
      </c>
    </row>
    <row r="14">
      <c r="A14" s="4" t="inlineStr">
        <is>
          <t>Oct 2026</t>
        </is>
      </c>
      <c r="B14" s="4">
        <f>SUMPRODUCT((MONTH('Order Log'!$A$5:$A$57)=10)*('Order Log'!$A$5:$A$57&lt;&gt;""))</f>
        <v/>
      </c>
      <c r="C14" s="5">
        <f>SUMPRODUCT((MONTH('Order Log'!$A$5:$A$57)=10)*('Order Log'!$A$5:$A$57&lt;&gt;"")*'Order Log'!$Q$5:$Q$57)</f>
        <v/>
      </c>
      <c r="D14" s="5">
        <f>SUMPRODUCT((MONTH('Order Log'!$A$5:$A$57)=10)*('Order Log'!$A$5:$A$57&lt;&gt;"")*'Order Log'!$R$5:$R$57)</f>
        <v/>
      </c>
      <c r="E14" s="5">
        <f>SUMPRODUCT((MONTH('Order Log'!$A$5:$A$57)=10)*('Order Log'!$A$5:$A$57&lt;&gt;"")*'Order Log'!$N$5:$N$57)</f>
        <v/>
      </c>
      <c r="F14" s="5">
        <f>C14-D14</f>
        <v/>
      </c>
      <c r="G14" s="7">
        <f>IF(C14=0,"",F14/C14)</f>
        <v/>
      </c>
    </row>
    <row r="15">
      <c r="A15" s="4" t="inlineStr">
        <is>
          <t>Nov 2026</t>
        </is>
      </c>
      <c r="B15" s="4">
        <f>SUMPRODUCT((MONTH('Order Log'!$A$5:$A$57)=11)*('Order Log'!$A$5:$A$57&lt;&gt;""))</f>
        <v/>
      </c>
      <c r="C15" s="5">
        <f>SUMPRODUCT((MONTH('Order Log'!$A$5:$A$57)=11)*('Order Log'!$A$5:$A$57&lt;&gt;"")*'Order Log'!$Q$5:$Q$57)</f>
        <v/>
      </c>
      <c r="D15" s="5">
        <f>SUMPRODUCT((MONTH('Order Log'!$A$5:$A$57)=11)*('Order Log'!$A$5:$A$57&lt;&gt;"")*'Order Log'!$R$5:$R$57)</f>
        <v/>
      </c>
      <c r="E15" s="5">
        <f>SUMPRODUCT((MONTH('Order Log'!$A$5:$A$57)=11)*('Order Log'!$A$5:$A$57&lt;&gt;"")*'Order Log'!$N$5:$N$57)</f>
        <v/>
      </c>
      <c r="F15" s="5">
        <f>C15-D15</f>
        <v/>
      </c>
      <c r="G15" s="7">
        <f>IF(C15=0,"",F15/C15)</f>
        <v/>
      </c>
    </row>
    <row r="16">
      <c r="A16" s="4" t="inlineStr">
        <is>
          <t>Dec 2026</t>
        </is>
      </c>
      <c r="B16" s="4">
        <f>SUMPRODUCT((MONTH('Order Log'!$A$5:$A$57)=12)*('Order Log'!$A$5:$A$57&lt;&gt;""))</f>
        <v/>
      </c>
      <c r="C16" s="5">
        <f>SUMPRODUCT((MONTH('Order Log'!$A$5:$A$57)=12)*('Order Log'!$A$5:$A$57&lt;&gt;"")*'Order Log'!$Q$5:$Q$57)</f>
        <v/>
      </c>
      <c r="D16" s="5">
        <f>SUMPRODUCT((MONTH('Order Log'!$A$5:$A$57)=12)*('Order Log'!$A$5:$A$57&lt;&gt;"")*'Order Log'!$R$5:$R$57)</f>
        <v/>
      </c>
      <c r="E16" s="5">
        <f>SUMPRODUCT((MONTH('Order Log'!$A$5:$A$57)=12)*('Order Log'!$A$5:$A$57&lt;&gt;"")*'Order Log'!$N$5:$N$57)</f>
        <v/>
      </c>
      <c r="F16" s="5">
        <f>C16-D16</f>
        <v/>
      </c>
      <c r="G16" s="7">
        <f>IF(C16=0,"",F16/C16)</f>
        <v/>
      </c>
    </row>
    <row r="17">
      <c r="A17" s="8" t="inlineStr">
        <is>
          <t>TOTAL</t>
        </is>
      </c>
      <c r="B17" s="8">
        <f>SUM(B5:B16)</f>
        <v/>
      </c>
      <c r="C17" s="9">
        <f>SUM(C5:C16)</f>
        <v/>
      </c>
      <c r="D17" s="9">
        <f>SUM(D5:D16)</f>
        <v/>
      </c>
      <c r="E17" s="9">
        <f>SUM(E5:E16)</f>
        <v/>
      </c>
      <c r="F17" s="9">
        <f>SUM(F5:F16)</f>
        <v/>
      </c>
      <c r="G17" s="10">
        <f>IF(C17=0,"",F17/C17)</f>
        <v/>
      </c>
    </row>
    <row r="19">
      <c r="A19" s="16" t="inlineStr">
        <is>
          <t>🔒 UPGRADE TO FULL VERSION</t>
        </is>
      </c>
    </row>
    <row r="20">
      <c r="A20" t="inlineStr">
        <is>
          <t>This free sample includes the full Order Log and Monthly P&amp;L dashboard.</t>
        </is>
      </c>
    </row>
    <row r="21">
      <c r="A21" t="inlineStr">
        <is>
          <t>Full version includes:</t>
        </is>
      </c>
    </row>
    <row r="22">
      <c r="A22" t="inlineStr">
        <is>
          <t xml:space="preserve">  • SKU-Level Profit Analysis (which ASINs make/lose money)</t>
        </is>
      </c>
    </row>
    <row r="23">
      <c r="A23" t="inlineStr">
        <is>
          <t xml:space="preserve">  • PPC ACOS Calculator (true break-even ACOS)</t>
        </is>
      </c>
    </row>
    <row r="24">
      <c r="A24" t="inlineStr">
        <is>
          <t xml:space="preserve">  • 2026 Amazon Category Benchmarks</t>
        </is>
      </c>
    </row>
    <row r="25">
      <c r="A25" t="inlineStr">
        <is>
          <t xml:space="preserve">  • Unlimited SKUs and orders</t>
        </is>
      </c>
    </row>
    <row r="26">
      <c r="A26" t="inlineStr">
        <is>
          <t>Get it at: https://nicheaitool.com/amazon-profit-tracker</t>
        </is>
      </c>
    </row>
  </sheetData>
  <mergeCells count="2">
    <mergeCell ref="A2:G2"/>
    <mergeCell ref="A1:G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Amazon Seller Profit Tracker — FREE SAMPLE — Quick Start</t>
        </is>
      </c>
    </row>
    <row r="2"/>
    <row r="3">
      <c r="A3" s="14" t="inlineStr">
        <is>
          <t>This is the FREE SAMPLE version. It includes 3 tabs:</t>
        </is>
      </c>
    </row>
    <row r="4">
      <c r="A4" s="15" t="inlineStr">
        <is>
          <t xml:space="preserve">  1. Order Log — enter your Amazon orders</t>
        </is>
      </c>
    </row>
    <row r="5">
      <c r="A5" s="14" t="inlineStr">
        <is>
          <t xml:space="preserve">  2. Monthly P&amp;L — auto-calculated monthly summary</t>
        </is>
      </c>
    </row>
    <row r="6">
      <c r="A6" s="14" t="inlineStr">
        <is>
          <t xml:space="preserve">  3. Quick Start — this guide</t>
        </is>
      </c>
    </row>
    <row r="7">
      <c r="A7" s="14" t="inlineStr"/>
    </row>
    <row r="8">
      <c r="A8" s="14" t="inlineStr">
        <is>
          <t>Step 1: Open the "Order Log" tab.</t>
        </is>
      </c>
    </row>
    <row r="9">
      <c r="A9" s="15" t="inlineStr">
        <is>
          <t xml:space="preserve">  Enter each Amazon order row by row. Fill in the columns:</t>
        </is>
      </c>
    </row>
    <row r="10">
      <c r="A10" s="14" t="inlineStr">
        <is>
          <t xml:space="preserve">  - Order Date, Order ID, SKU, Product Name, Qty</t>
        </is>
      </c>
    </row>
    <row r="11">
      <c r="A11" s="14" t="inlineStr">
        <is>
          <t xml:space="preserve">  - Revenue, Discount, Refund</t>
        </is>
      </c>
    </row>
    <row r="12">
      <c r="A12" s="14" t="inlineStr">
        <is>
          <t xml:space="preserve">  - Unit COGS (product cost per unit)</t>
        </is>
      </c>
    </row>
    <row r="13">
      <c r="A13" s="15" t="inlineStr">
        <is>
          <t xml:space="preserve">  - FBA Fee (Amazon fulfillment fee per order)</t>
        </is>
      </c>
    </row>
    <row r="14">
      <c r="A14" s="14" t="inlineStr">
        <is>
          <t xml:space="preserve">  - Referral Fee (Amazon category commission, usually 8-15%)</t>
        </is>
      </c>
    </row>
    <row r="15">
      <c r="A15" s="14" t="inlineStr">
        <is>
          <t xml:space="preserve">  - Shipping Cost (0 for FBA, your cost for FBM)</t>
        </is>
      </c>
    </row>
    <row r="16">
      <c r="A16" s="14" t="inlineStr">
        <is>
          <t xml:space="preserve">  - Payment Fee, Ad Spend (PPC), Storage Fee, Other Fees</t>
        </is>
      </c>
    </row>
    <row r="17">
      <c r="A17" s="15" t="inlineStr"/>
    </row>
    <row r="18">
      <c r="A18" s="14" t="inlineStr">
        <is>
          <t xml:space="preserve">  The gray columns (Net Revenue, Total Cost, Gross Profit,</t>
        </is>
      </c>
    </row>
    <row r="19">
      <c r="A19" s="14" t="inlineStr">
        <is>
          <t xml:space="preserve">  Net Profit, Net Margin) calculate automatically.</t>
        </is>
      </c>
    </row>
    <row r="20">
      <c r="A20" s="14" t="inlineStr"/>
    </row>
    <row r="21">
      <c r="A21" s="15" t="inlineStr">
        <is>
          <t>Step 2: Open the "Monthly P&amp;L" tab.</t>
        </is>
      </c>
    </row>
    <row r="22">
      <c r="A22" s="14" t="inlineStr">
        <is>
          <t xml:space="preserve">  Shows monthly summary of revenue, costs, ad spend, and profit.</t>
        </is>
      </c>
    </row>
    <row r="23">
      <c r="A23" s="14" t="inlineStr">
        <is>
          <t xml:space="preserve">  All numbers auto-calculate from the Order Log.</t>
        </is>
      </c>
    </row>
    <row r="24">
      <c r="A24" s="14" t="inlineStr"/>
    </row>
    <row r="25">
      <c r="A25" s="15" t="inlineStr">
        <is>
          <t>🔒 ABOUT THE FULL VERSION ($39)</t>
        </is>
      </c>
    </row>
    <row r="26">
      <c r="A26" s="14" t="inlineStr"/>
    </row>
    <row r="27">
      <c r="A27" s="14" t="inlineStr">
        <is>
          <t>The full version adds these 3 tabs:</t>
        </is>
      </c>
    </row>
    <row r="28">
      <c r="A28" s="14" t="inlineStr">
        <is>
          <t xml:space="preserve">  • SKU Analysis — profit per individual ASIN</t>
        </is>
      </c>
    </row>
    <row r="29">
      <c r="A29" s="14" t="inlineStr">
        <is>
          <t xml:space="preserve">  • PPC ACOS — your true break-even ACOS after all fees</t>
        </is>
      </c>
    </row>
    <row r="30">
      <c r="A30" s="14" t="inlineStr">
        <is>
          <t xml:space="preserve">  • Benchmarks — 2026 Amazon category profit benchmarks</t>
        </is>
      </c>
    </row>
    <row r="31"/>
    <row r="32">
      <c r="A32" t="inlineStr">
        <is>
          <t>Get the full version: https://nicheaitool.com/amazon-profit-tracker</t>
        </is>
      </c>
    </row>
    <row r="33"/>
    <row r="34">
      <c r="A34" t="inlineStr">
        <is>
          <t>Questions? Reply to your download confirmation email.</t>
        </is>
      </c>
    </row>
    <row r="45">
      <c r="A45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2026-09-25T14:30:54Z</dcterms:created>
  <dcterms:modified xsi:type="dcterms:W3CDTF">2026-09-27T01:58:53Z</dcterms:modified>
</cp:coreProperties>
</file>